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4175" windowHeight="5325"/>
  </bookViews>
  <sheets>
    <sheet name="Folha1" sheetId="1" r:id="rId1"/>
    <sheet name="Folha2" sheetId="2" r:id="rId2"/>
    <sheet name="Folha3" sheetId="3" r:id="rId3"/>
  </sheets>
  <calcPr calcId="125725"/>
</workbook>
</file>

<file path=xl/calcChain.xml><?xml version="1.0" encoding="utf-8"?>
<calcChain xmlns="http://schemas.openxmlformats.org/spreadsheetml/2006/main">
  <c r="J54" i="1"/>
  <c r="J51"/>
  <c r="J58"/>
  <c r="J60"/>
  <c r="J95"/>
  <c r="J91"/>
  <c r="J89"/>
  <c r="J88"/>
  <c r="J80"/>
  <c r="J72"/>
  <c r="J70"/>
  <c r="J66"/>
  <c r="J63"/>
  <c r="J56"/>
  <c r="J52"/>
  <c r="J49"/>
  <c r="J50"/>
  <c r="J46"/>
  <c r="J32"/>
  <c r="J27"/>
  <c r="J37"/>
  <c r="J41"/>
  <c r="J9"/>
  <c r="J8"/>
  <c r="I42" l="1"/>
  <c r="I73"/>
  <c r="J73" s="1"/>
  <c r="I96"/>
  <c r="J96" s="1"/>
  <c r="G96"/>
  <c r="G42"/>
  <c r="G73"/>
  <c r="J42" l="1"/>
  <c r="I99"/>
</calcChain>
</file>

<file path=xl/sharedStrings.xml><?xml version="1.0" encoding="utf-8"?>
<sst xmlns="http://schemas.openxmlformats.org/spreadsheetml/2006/main" count="226" uniqueCount="155">
  <si>
    <t>Subáreas</t>
  </si>
  <si>
    <t>Unidade</t>
  </si>
  <si>
    <t>Pontuação máxima</t>
  </si>
  <si>
    <t>PEDAGÓGICA</t>
  </si>
  <si>
    <t>Experiencia profissional no ensino superior</t>
  </si>
  <si>
    <t>Actividade docente</t>
  </si>
  <si>
    <t>Média anual &lt; 6 horas/semana</t>
  </si>
  <si>
    <t>horas/semana</t>
  </si>
  <si>
    <t>uc/ano</t>
  </si>
  <si>
    <t>uc</t>
  </si>
  <si>
    <t>Elaboração de programas de novas uc</t>
  </si>
  <si>
    <t>Elaboração de material didáctico</t>
  </si>
  <si>
    <t>Ferramentas pedagógicas</t>
  </si>
  <si>
    <t>Publicações próprias utilizadas nas aulas</t>
  </si>
  <si>
    <t>publicação</t>
  </si>
  <si>
    <t>ferramenta</t>
  </si>
  <si>
    <t>ano</t>
  </si>
  <si>
    <t>Mestrado</t>
  </si>
  <si>
    <t>Doutoramento</t>
  </si>
  <si>
    <t>Dissertação concluída</t>
  </si>
  <si>
    <t>Formação/Actualização</t>
  </si>
  <si>
    <t xml:space="preserve">Número de horas </t>
  </si>
  <si>
    <t>Cursos frequentados &gt;= 20 horas</t>
  </si>
  <si>
    <t>Cursos frequentados &lt; 20 horas</t>
  </si>
  <si>
    <t>curso</t>
  </si>
  <si>
    <t>Juris de provas académicas</t>
  </si>
  <si>
    <t>Outros juris ou grupos de avaliação</t>
  </si>
  <si>
    <t>Concursos/provas pessoal docente</t>
  </si>
  <si>
    <t>candidato</t>
  </si>
  <si>
    <t>grupo de concursos</t>
  </si>
  <si>
    <t>concurso</t>
  </si>
  <si>
    <t>Assiduidade na docência e cumprimento de prazos</t>
  </si>
  <si>
    <t>Faltas injustificadas &lt; 2</t>
  </si>
  <si>
    <t>Faltas injustificadas &gt; = 2</t>
  </si>
  <si>
    <t>Outras ocorrências registadas &lt; 2</t>
  </si>
  <si>
    <t>faltas</t>
  </si>
  <si>
    <t>registos</t>
  </si>
  <si>
    <t>Outras ocorrências registadas &gt;= 2</t>
  </si>
  <si>
    <t>Outras actividades académicas</t>
  </si>
  <si>
    <t>Organização de visitas de estudo não curriculares</t>
  </si>
  <si>
    <t>Participações</t>
  </si>
  <si>
    <t>Visitas de estudo</t>
  </si>
  <si>
    <t>áreas/unidades</t>
  </si>
  <si>
    <t>Serviço</t>
  </si>
  <si>
    <t>SUBTOTAL</t>
  </si>
  <si>
    <t>TÉCNICO-CIENTÍFICA</t>
  </si>
  <si>
    <t>Formação académica</t>
  </si>
  <si>
    <t>Experiência não académica relevante para a área científica</t>
  </si>
  <si>
    <t>Actividade de investigação</t>
  </si>
  <si>
    <t>Experiência fora do meio académico nos últimos 5 anos</t>
  </si>
  <si>
    <t>comunicações</t>
  </si>
  <si>
    <t>livros</t>
  </si>
  <si>
    <t>projectos</t>
  </si>
  <si>
    <t>Eventos</t>
  </si>
  <si>
    <t>eventos</t>
  </si>
  <si>
    <t>Outros aspectos da actividade técnico-científica</t>
  </si>
  <si>
    <t>Outros concursos internacionais</t>
  </si>
  <si>
    <t>prémios</t>
  </si>
  <si>
    <t>mensões</t>
  </si>
  <si>
    <t>ano completo</t>
  </si>
  <si>
    <t>ORGANIZACIONAL</t>
  </si>
  <si>
    <t>Coordenação/comissão de mestrado</t>
  </si>
  <si>
    <t>Coordenação/comissão de doutoramento</t>
  </si>
  <si>
    <t>Orgãos uninominais</t>
  </si>
  <si>
    <t>semestre</t>
  </si>
  <si>
    <t>Coordenadores de programas de mobilidade</t>
  </si>
  <si>
    <t>CET ministrados pela ESHTE</t>
  </si>
  <si>
    <t>Actividades de promoção da Escola no exterior</t>
  </si>
  <si>
    <t>actividade</t>
  </si>
  <si>
    <t>acções</t>
  </si>
  <si>
    <t>TOTAL</t>
  </si>
  <si>
    <t>Média anual [6 ;10 horas[ / semana</t>
  </si>
  <si>
    <t>Orientações</t>
  </si>
  <si>
    <t>Co-orientações</t>
  </si>
  <si>
    <t>Coordenação de pós-graduações, executive masters, outros</t>
  </si>
  <si>
    <t>Membros de comissões de avaliação</t>
  </si>
  <si>
    <t>Posters em congresso internacional</t>
  </si>
  <si>
    <t>Membro de comité científico internacional</t>
  </si>
  <si>
    <t>Membro de comité científico nacional</t>
  </si>
  <si>
    <t>Membro de comissão organizadora internacional</t>
  </si>
  <si>
    <t>Membro de comissão organizadora nacional</t>
  </si>
  <si>
    <t>Organizador de exposições, workshops, mostras, concursos, provas</t>
  </si>
  <si>
    <t>Prémios nacionais</t>
  </si>
  <si>
    <t>Prémios internacionais</t>
  </si>
  <si>
    <t>Mensões honrosas nacionais</t>
  </si>
  <si>
    <t>Mensões honrosas internacionais</t>
  </si>
  <si>
    <t>Vice presidente</t>
  </si>
  <si>
    <t>Secretário</t>
  </si>
  <si>
    <t>Membro de orgão de governo e de gestão</t>
  </si>
  <si>
    <t>Cursos de 1º ciclo ministrados pela ESHTE</t>
  </si>
  <si>
    <t>Cargos de nomeação da presidência/conselho directivo</t>
  </si>
  <si>
    <t>Entidades externas de carácter social</t>
  </si>
  <si>
    <t>Licenciatura</t>
  </si>
  <si>
    <t>Especialista</t>
  </si>
  <si>
    <t>mais elevada</t>
  </si>
  <si>
    <t>Participação em projectos com génese na ESHTE - CESTUR</t>
  </si>
  <si>
    <t>Critérios</t>
  </si>
  <si>
    <t>Pontuação Máxima</t>
  </si>
  <si>
    <t>Máximo de Elementos</t>
  </si>
  <si>
    <t>Pontos</t>
  </si>
  <si>
    <t>Ponderação</t>
  </si>
  <si>
    <t>Área</t>
  </si>
  <si>
    <t>Técnica-Científica</t>
  </si>
  <si>
    <t>Só conta a pontuação</t>
  </si>
  <si>
    <t>Aprovação na parte escolar do doutoramento (relatório do orientador)</t>
  </si>
  <si>
    <t>Agregação</t>
  </si>
  <si>
    <t>por ano completo</t>
  </si>
  <si>
    <t>por artigo</t>
  </si>
  <si>
    <t>pot artigo</t>
  </si>
  <si>
    <t>por apresentação</t>
  </si>
  <si>
    <t>Número médio de unidades curriculares / ano</t>
  </si>
  <si>
    <t>Participação em grupos ou  comissões de avaliação</t>
  </si>
  <si>
    <t>Coordenação de serviçosprestados à Escola (devidamente validados)</t>
  </si>
  <si>
    <t>Provedor do Estudante</t>
  </si>
  <si>
    <t>Pedagógica</t>
  </si>
  <si>
    <t>Organizacional</t>
  </si>
  <si>
    <t>Organização/dinamização de ciclos de formação no interior da ESHTE</t>
  </si>
  <si>
    <t>Serviço docente prestado em distribuição oficial*</t>
  </si>
  <si>
    <t>Pontuação Final</t>
  </si>
  <si>
    <t>Média anual &gt;= 10 horas / semana</t>
  </si>
  <si>
    <t>Comunicação oral em congresso técnico-científico nacional</t>
  </si>
  <si>
    <t>Keynote speaker em congresso técnico-científico internacional</t>
  </si>
  <si>
    <t>Keynote speaker em congresso técnico-científico nacional</t>
  </si>
  <si>
    <t>Comunicação oral em congresso técnico-científico internacional</t>
  </si>
  <si>
    <t xml:space="preserve">Artigos individuais em revistas técnico-científicas com referee </t>
  </si>
  <si>
    <t>Artigos individuais em revistas técnico-científicas sem referee</t>
  </si>
  <si>
    <t>Posters em congresso técnico-científico nacional</t>
  </si>
  <si>
    <t>Autor de livro técnico-científico</t>
  </si>
  <si>
    <t>Editor de livro técnico-científico</t>
  </si>
  <si>
    <t>Palestras técnico-científicas</t>
  </si>
  <si>
    <t>Comissão Científica/Referee em revista técnica-científica nacional</t>
  </si>
  <si>
    <t>Comissão Científica/Referee em revista técnica-científica internacional</t>
  </si>
  <si>
    <t>por palestra</t>
  </si>
  <si>
    <t>Tradução ou edição críticaou revisão de livro técnico científico</t>
  </si>
  <si>
    <t>Coordenador de Projecto</t>
  </si>
  <si>
    <t>Co-coordenador de Projecto</t>
  </si>
  <si>
    <t>Consultor de Projecto</t>
  </si>
  <si>
    <t>Participante na equipa técnica de Projecto</t>
  </si>
  <si>
    <t>Avaliador de Projecto</t>
  </si>
  <si>
    <t>Outro serviço docente não remunerado autorizado pelo Presid.</t>
  </si>
  <si>
    <t>Horas</t>
  </si>
  <si>
    <t>Concursos especiais discentes (maiores de 23)</t>
  </si>
  <si>
    <t xml:space="preserve">Outros concursos nacionais </t>
  </si>
  <si>
    <t>Coordenação de unidade ou área funcional (laboratório - F&amp;B)</t>
  </si>
  <si>
    <t>Artigos não individuais em revistas técnico-científicas c/referee - Max 5</t>
  </si>
  <si>
    <t>Artigos não individuais em revistas técnico-científicas s/referee - Max 5</t>
  </si>
  <si>
    <t>Co-autor de livro científico (máximo 5 autores)</t>
  </si>
  <si>
    <t>Co-editor de livro técnico-científico (máximo 5 autores)</t>
  </si>
  <si>
    <t>Coordenações (quando n/tiverem dispensa de serviço docente)</t>
  </si>
  <si>
    <t>Outros cargos não remunerados</t>
  </si>
  <si>
    <t>Outras actividades não remuneradas</t>
  </si>
  <si>
    <t>Presidente</t>
  </si>
  <si>
    <t xml:space="preserve">Participação em órgãos </t>
  </si>
  <si>
    <t xml:space="preserve">Áreas científicas </t>
  </si>
  <si>
    <t>* Docentes com dispensa de serviço destinada à obtenção de grau de doutor, coordenadores de área científica e directores de curso pontuam oito pontos (&gt;=11 horas por semana)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</si>
</sst>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3" xfId="0" applyFont="1" applyFill="1" applyBorder="1"/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3" xfId="0" applyFont="1" applyBorder="1"/>
    <xf numFmtId="0" fontId="5" fillId="0" borderId="4" xfId="0" applyFont="1" applyBorder="1"/>
    <xf numFmtId="0" fontId="0" fillId="0" borderId="3" xfId="0" applyBorder="1"/>
    <xf numFmtId="0" fontId="4" fillId="0" borderId="4" xfId="0" applyFont="1" applyBorder="1" applyAlignment="1">
      <alignment horizontal="right"/>
    </xf>
    <xf numFmtId="0" fontId="0" fillId="0" borderId="5" xfId="0" applyBorder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1" fillId="0" borderId="10" xfId="0" applyFont="1" applyBorder="1"/>
    <xf numFmtId="0" fontId="4" fillId="0" borderId="0" xfId="0" applyFont="1" applyBorder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7" fillId="2" borderId="6" xfId="0" applyFont="1" applyFill="1" applyBorder="1"/>
    <xf numFmtId="9" fontId="4" fillId="0" borderId="3" xfId="0" applyNumberFormat="1" applyFont="1" applyBorder="1" applyAlignment="1">
      <alignment horizontal="center"/>
    </xf>
    <xf numFmtId="9" fontId="4" fillId="0" borderId="10" xfId="0" applyNumberFormat="1" applyFont="1" applyBorder="1" applyAlignment="1">
      <alignment horizontal="center"/>
    </xf>
    <xf numFmtId="0" fontId="4" fillId="2" borderId="2" xfId="0" applyFont="1" applyFill="1" applyBorder="1"/>
    <xf numFmtId="0" fontId="4" fillId="0" borderId="12" xfId="0" applyFont="1" applyBorder="1"/>
    <xf numFmtId="0" fontId="4" fillId="0" borderId="11" xfId="0" applyFont="1" applyBorder="1"/>
    <xf numFmtId="0" fontId="4" fillId="0" borderId="1" xfId="0" applyFont="1" applyBorder="1" applyAlignment="1">
      <alignment horizontal="center"/>
    </xf>
    <xf numFmtId="0" fontId="4" fillId="2" borderId="5" xfId="0" applyFont="1" applyFill="1" applyBorder="1"/>
    <xf numFmtId="0" fontId="4" fillId="0" borderId="10" xfId="0" applyFont="1" applyBorder="1" applyAlignment="1">
      <alignment horizontal="center"/>
    </xf>
    <xf numFmtId="0" fontId="4" fillId="0" borderId="2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4" borderId="11" xfId="0" applyFont="1" applyFill="1" applyBorder="1"/>
    <xf numFmtId="0" fontId="0" fillId="4" borderId="6" xfId="0" applyFill="1" applyBorder="1"/>
    <xf numFmtId="0" fontId="4" fillId="4" borderId="9" xfId="0" applyFont="1" applyFill="1" applyBorder="1"/>
    <xf numFmtId="0" fontId="4" fillId="4" borderId="6" xfId="0" applyFont="1" applyFill="1" applyBorder="1"/>
    <xf numFmtId="0" fontId="4" fillId="4" borderId="1" xfId="0" applyFont="1" applyFill="1" applyBorder="1" applyAlignment="1">
      <alignment horizontal="right"/>
    </xf>
    <xf numFmtId="0" fontId="4" fillId="4" borderId="12" xfId="0" applyFont="1" applyFill="1" applyBorder="1"/>
    <xf numFmtId="0" fontId="4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4" xfId="0" applyFont="1" applyBorder="1"/>
    <xf numFmtId="0" fontId="4" fillId="0" borderId="12" xfId="0" applyFont="1" applyBorder="1" applyAlignment="1">
      <alignment horizontal="right"/>
    </xf>
    <xf numFmtId="0" fontId="4" fillId="0" borderId="15" xfId="0" applyFont="1" applyBorder="1"/>
    <xf numFmtId="0" fontId="4" fillId="4" borderId="15" xfId="0" applyFont="1" applyFill="1" applyBorder="1"/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9" fontId="0" fillId="0" borderId="3" xfId="0" applyNumberForma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8" fillId="0" borderId="1" xfId="0" applyFont="1" applyBorder="1"/>
    <xf numFmtId="0" fontId="4" fillId="0" borderId="2" xfId="0" applyFont="1" applyBorder="1" applyAlignment="1">
      <alignment horizontal="right"/>
    </xf>
    <xf numFmtId="0" fontId="0" fillId="0" borderId="9" xfId="0" applyFill="1" applyBorder="1" applyAlignment="1">
      <alignment horizontal="center" vertical="center" textRotation="90"/>
    </xf>
    <xf numFmtId="0" fontId="0" fillId="0" borderId="15" xfId="0" applyFill="1" applyBorder="1"/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1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right"/>
    </xf>
    <xf numFmtId="0" fontId="4" fillId="0" borderId="12" xfId="0" applyFont="1" applyFill="1" applyBorder="1"/>
    <xf numFmtId="0" fontId="4" fillId="0" borderId="5" xfId="0" applyFont="1" applyFill="1" applyBorder="1" applyAlignment="1">
      <alignment horizontal="center"/>
    </xf>
    <xf numFmtId="0" fontId="8" fillId="0" borderId="2" xfId="0" applyFont="1" applyBorder="1"/>
    <xf numFmtId="0" fontId="4" fillId="0" borderId="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13" xfId="0" applyBorder="1"/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5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4"/>
  <sheetViews>
    <sheetView tabSelected="1" topLeftCell="A103" zoomScaleNormal="100" workbookViewId="0">
      <selection activeCell="A97" sqref="A97:I97"/>
    </sheetView>
  </sheetViews>
  <sheetFormatPr defaultRowHeight="15"/>
  <cols>
    <col min="2" max="2" width="7.85546875" customWidth="1"/>
    <col min="3" max="3" width="38.140625" customWidth="1"/>
    <col min="4" max="4" width="41.140625" customWidth="1"/>
    <col min="5" max="5" width="13.42578125" customWidth="1"/>
    <col min="6" max="6" width="6.28515625" customWidth="1"/>
    <col min="7" max="7" width="12.85546875" customWidth="1"/>
    <col min="8" max="8" width="14.140625" style="11" customWidth="1"/>
    <col min="9" max="9" width="13.28515625" style="52" customWidth="1"/>
  </cols>
  <sheetData>
    <row r="1" spans="1:16">
      <c r="A1" s="117" t="s">
        <v>45</v>
      </c>
      <c r="B1" s="118"/>
      <c r="C1" s="118"/>
      <c r="D1" s="118"/>
      <c r="E1" s="118"/>
      <c r="F1" s="118"/>
      <c r="G1" s="118"/>
      <c r="H1" s="119"/>
      <c r="I1" s="53"/>
      <c r="J1" s="1"/>
      <c r="K1" s="1"/>
      <c r="L1" s="1"/>
      <c r="M1" s="1"/>
      <c r="N1" s="1"/>
      <c r="O1" s="1"/>
      <c r="P1" s="1"/>
    </row>
    <row r="2" spans="1:16">
      <c r="A2" s="8" t="s">
        <v>101</v>
      </c>
      <c r="B2" s="37" t="s">
        <v>100</v>
      </c>
      <c r="C2" s="38" t="s">
        <v>0</v>
      </c>
      <c r="D2" s="8" t="s">
        <v>96</v>
      </c>
      <c r="E2" s="8" t="s">
        <v>1</v>
      </c>
      <c r="F2" s="8" t="s">
        <v>99</v>
      </c>
      <c r="G2" s="22" t="s">
        <v>97</v>
      </c>
      <c r="H2" s="47" t="s">
        <v>98</v>
      </c>
      <c r="I2" s="8" t="s">
        <v>118</v>
      </c>
      <c r="J2" s="1"/>
      <c r="K2" s="1"/>
      <c r="L2" s="1"/>
      <c r="M2" s="1"/>
      <c r="N2" s="1"/>
      <c r="O2" s="1"/>
      <c r="P2" s="1"/>
    </row>
    <row r="3" spans="1:16">
      <c r="A3" s="114" t="s">
        <v>102</v>
      </c>
      <c r="B3" s="35"/>
      <c r="C3" s="6" t="s">
        <v>46</v>
      </c>
      <c r="D3" s="6" t="s">
        <v>92</v>
      </c>
      <c r="E3" s="6"/>
      <c r="F3" s="12">
        <v>2</v>
      </c>
      <c r="G3" s="23"/>
      <c r="H3" s="20"/>
      <c r="I3" s="123"/>
      <c r="O3" s="1"/>
      <c r="P3" s="1"/>
    </row>
    <row r="4" spans="1:16">
      <c r="A4" s="115"/>
      <c r="B4" s="35"/>
      <c r="C4" s="9"/>
      <c r="D4" s="6" t="s">
        <v>17</v>
      </c>
      <c r="E4" s="6"/>
      <c r="F4" s="12">
        <v>3</v>
      </c>
      <c r="G4" s="24"/>
      <c r="H4" s="21" t="s">
        <v>103</v>
      </c>
      <c r="I4" s="124"/>
      <c r="O4" s="1"/>
      <c r="P4" s="1"/>
    </row>
    <row r="5" spans="1:16">
      <c r="A5" s="115"/>
      <c r="B5" s="35"/>
      <c r="C5" s="9"/>
      <c r="D5" s="6" t="s">
        <v>104</v>
      </c>
      <c r="E5" s="6"/>
      <c r="F5" s="12">
        <v>3.25</v>
      </c>
      <c r="G5" s="25"/>
      <c r="H5" s="21" t="s">
        <v>94</v>
      </c>
      <c r="I5" s="124"/>
      <c r="O5" s="1"/>
      <c r="P5" s="1"/>
    </row>
    <row r="6" spans="1:16">
      <c r="A6" s="115"/>
      <c r="B6" s="35"/>
      <c r="C6" s="6"/>
      <c r="D6" s="6" t="s">
        <v>93</v>
      </c>
      <c r="E6" s="6"/>
      <c r="F6" s="12">
        <v>3.5</v>
      </c>
      <c r="G6" s="25"/>
      <c r="H6" s="15"/>
      <c r="I6" s="124"/>
      <c r="O6" s="1"/>
      <c r="P6" s="1"/>
    </row>
    <row r="7" spans="1:16">
      <c r="A7" s="115"/>
      <c r="B7" s="35"/>
      <c r="C7" s="6"/>
      <c r="D7" s="6" t="s">
        <v>18</v>
      </c>
      <c r="E7" s="6"/>
      <c r="F7" s="12">
        <v>4.5</v>
      </c>
      <c r="G7" s="25"/>
      <c r="H7" s="15"/>
      <c r="I7" s="124"/>
      <c r="O7" s="1"/>
      <c r="P7" s="1"/>
    </row>
    <row r="8" spans="1:16">
      <c r="A8" s="115"/>
      <c r="B8" s="35"/>
      <c r="C8" s="6"/>
      <c r="D8" s="6" t="s">
        <v>105</v>
      </c>
      <c r="E8" s="6"/>
      <c r="F8" s="12">
        <v>5</v>
      </c>
      <c r="G8" s="26">
        <v>5</v>
      </c>
      <c r="H8" s="13"/>
      <c r="I8" s="124"/>
      <c r="J8" t="str">
        <f>IF(I3&gt;5,"Atenção: Pontuação Máxima = 5","")</f>
        <v/>
      </c>
      <c r="O8" s="1"/>
      <c r="P8" s="1"/>
    </row>
    <row r="9" spans="1:16">
      <c r="A9" s="115"/>
      <c r="B9" s="35"/>
      <c r="C9" s="6" t="s">
        <v>47</v>
      </c>
      <c r="D9" s="6" t="s">
        <v>49</v>
      </c>
      <c r="E9" s="46" t="s">
        <v>106</v>
      </c>
      <c r="F9" s="6">
        <v>0.4</v>
      </c>
      <c r="G9" s="25">
        <v>2</v>
      </c>
      <c r="H9" s="15">
        <v>4</v>
      </c>
      <c r="I9" s="79"/>
      <c r="J9" t="str">
        <f>IF(I9&gt;2,"Atenção: Pontuação Máxima=2","")</f>
        <v/>
      </c>
      <c r="O9" s="1"/>
      <c r="P9" s="1"/>
    </row>
    <row r="10" spans="1:16">
      <c r="A10" s="115"/>
      <c r="B10" s="35"/>
      <c r="C10" s="6" t="s">
        <v>48</v>
      </c>
      <c r="D10" s="6" t="s">
        <v>124</v>
      </c>
      <c r="E10" s="46" t="s">
        <v>107</v>
      </c>
      <c r="F10" s="12">
        <v>2</v>
      </c>
      <c r="G10" s="27"/>
      <c r="H10" s="14">
        <v>2</v>
      </c>
      <c r="I10" s="77"/>
      <c r="O10" s="1"/>
      <c r="P10" s="1"/>
    </row>
    <row r="11" spans="1:16">
      <c r="A11" s="115"/>
      <c r="B11" s="35"/>
      <c r="C11" s="6"/>
      <c r="D11" s="6" t="s">
        <v>125</v>
      </c>
      <c r="E11" s="46" t="s">
        <v>107</v>
      </c>
      <c r="F11" s="12">
        <v>1</v>
      </c>
      <c r="G11" s="25"/>
      <c r="H11" s="15">
        <v>3</v>
      </c>
      <c r="I11" s="76"/>
      <c r="O11" s="1"/>
      <c r="P11" s="1"/>
    </row>
    <row r="12" spans="1:16">
      <c r="A12" s="115"/>
      <c r="B12" s="35"/>
      <c r="C12" s="6"/>
      <c r="D12" s="90" t="s">
        <v>144</v>
      </c>
      <c r="E12" s="46" t="s">
        <v>107</v>
      </c>
      <c r="F12" s="12">
        <v>1</v>
      </c>
      <c r="G12" s="25"/>
      <c r="H12" s="15">
        <v>3</v>
      </c>
      <c r="I12" s="76"/>
      <c r="O12" s="1"/>
      <c r="P12" s="1"/>
    </row>
    <row r="13" spans="1:16">
      <c r="A13" s="115"/>
      <c r="B13" s="35"/>
      <c r="C13" s="6"/>
      <c r="D13" s="90" t="s">
        <v>145</v>
      </c>
      <c r="E13" s="46" t="s">
        <v>108</v>
      </c>
      <c r="F13" s="12">
        <v>0.5</v>
      </c>
      <c r="G13" s="25"/>
      <c r="H13" s="15">
        <v>4</v>
      </c>
      <c r="I13" s="76"/>
      <c r="O13" s="1"/>
      <c r="P13" s="1"/>
    </row>
    <row r="14" spans="1:16">
      <c r="A14" s="115"/>
      <c r="B14" s="35"/>
      <c r="C14" s="6"/>
      <c r="D14" s="6" t="s">
        <v>130</v>
      </c>
      <c r="E14" s="46" t="s">
        <v>107</v>
      </c>
      <c r="F14" s="12">
        <v>1</v>
      </c>
      <c r="G14" s="25"/>
      <c r="H14" s="15">
        <v>3</v>
      </c>
      <c r="I14" s="89"/>
      <c r="O14" s="1"/>
      <c r="P14" s="1"/>
    </row>
    <row r="15" spans="1:16">
      <c r="A15" s="115"/>
      <c r="B15" s="35"/>
      <c r="C15" s="6"/>
      <c r="D15" s="6" t="s">
        <v>131</v>
      </c>
      <c r="E15" s="46" t="s">
        <v>107</v>
      </c>
      <c r="F15" s="12">
        <v>1.5</v>
      </c>
      <c r="G15" s="25"/>
      <c r="H15" s="15">
        <v>2</v>
      </c>
      <c r="I15" s="89"/>
      <c r="O15" s="1"/>
      <c r="P15" s="1"/>
    </row>
    <row r="16" spans="1:16">
      <c r="A16" s="115"/>
      <c r="B16" s="35"/>
      <c r="C16" s="9"/>
      <c r="D16" s="6" t="s">
        <v>122</v>
      </c>
      <c r="E16" s="46" t="s">
        <v>50</v>
      </c>
      <c r="F16" s="16">
        <v>1</v>
      </c>
      <c r="G16" s="28"/>
      <c r="H16" s="15">
        <v>3</v>
      </c>
      <c r="I16" s="76"/>
      <c r="O16" s="1"/>
      <c r="P16" s="1"/>
    </row>
    <row r="17" spans="1:16">
      <c r="A17" s="115"/>
      <c r="B17" s="35"/>
      <c r="C17" s="9"/>
      <c r="D17" s="6" t="s">
        <v>121</v>
      </c>
      <c r="E17" s="46" t="s">
        <v>50</v>
      </c>
      <c r="F17" s="16">
        <v>1.5</v>
      </c>
      <c r="G17" s="28"/>
      <c r="H17" s="15">
        <v>3</v>
      </c>
      <c r="I17" s="76"/>
      <c r="O17" s="1"/>
      <c r="P17" s="1"/>
    </row>
    <row r="18" spans="1:16">
      <c r="A18" s="115"/>
      <c r="B18" s="35"/>
      <c r="C18" s="6"/>
      <c r="D18" s="6" t="s">
        <v>120</v>
      </c>
      <c r="E18" s="46" t="s">
        <v>50</v>
      </c>
      <c r="F18" s="12">
        <v>0.5</v>
      </c>
      <c r="G18" s="25"/>
      <c r="H18" s="15">
        <v>4</v>
      </c>
      <c r="I18" s="76"/>
      <c r="O18" s="1"/>
      <c r="P18" s="1"/>
    </row>
    <row r="19" spans="1:16">
      <c r="A19" s="115"/>
      <c r="B19" s="35"/>
      <c r="C19" s="6"/>
      <c r="D19" s="6" t="s">
        <v>123</v>
      </c>
      <c r="E19" s="46" t="s">
        <v>50</v>
      </c>
      <c r="F19" s="12">
        <v>1</v>
      </c>
      <c r="G19" s="25"/>
      <c r="H19" s="15">
        <v>3</v>
      </c>
      <c r="I19" s="76"/>
      <c r="O19" s="1"/>
      <c r="P19" s="1"/>
    </row>
    <row r="20" spans="1:16">
      <c r="A20" s="115"/>
      <c r="B20" s="35"/>
      <c r="C20" s="6"/>
      <c r="D20" s="6" t="s">
        <v>126</v>
      </c>
      <c r="E20" s="46" t="s">
        <v>109</v>
      </c>
      <c r="F20" s="12">
        <v>0.5</v>
      </c>
      <c r="G20" s="25"/>
      <c r="H20" s="15">
        <v>4</v>
      </c>
      <c r="I20" s="76"/>
      <c r="O20" s="1"/>
      <c r="P20" s="1"/>
    </row>
    <row r="21" spans="1:16">
      <c r="A21" s="115"/>
      <c r="B21" s="35"/>
      <c r="C21" s="6"/>
      <c r="D21" s="6" t="s">
        <v>76</v>
      </c>
      <c r="E21" s="46" t="s">
        <v>109</v>
      </c>
      <c r="F21" s="12">
        <v>1</v>
      </c>
      <c r="G21" s="25"/>
      <c r="H21" s="15">
        <v>3</v>
      </c>
      <c r="I21" s="76"/>
      <c r="O21" s="1"/>
      <c r="P21" s="1"/>
    </row>
    <row r="22" spans="1:16">
      <c r="A22" s="115"/>
      <c r="B22" s="35"/>
      <c r="C22" s="6"/>
      <c r="D22" s="6" t="s">
        <v>127</v>
      </c>
      <c r="E22" s="46" t="s">
        <v>51</v>
      </c>
      <c r="F22" s="12">
        <v>3</v>
      </c>
      <c r="G22" s="25"/>
      <c r="H22" s="15">
        <v>2</v>
      </c>
      <c r="I22" s="76"/>
      <c r="O22" s="1"/>
      <c r="P22" s="1"/>
    </row>
    <row r="23" spans="1:16" s="1" customFormat="1" ht="13.5">
      <c r="A23" s="115"/>
      <c r="B23" s="31"/>
      <c r="C23" s="6"/>
      <c r="D23" s="6" t="s">
        <v>146</v>
      </c>
      <c r="E23" s="46" t="s">
        <v>51</v>
      </c>
      <c r="F23" s="12">
        <v>1.5</v>
      </c>
      <c r="G23" s="25"/>
      <c r="H23" s="15">
        <v>2</v>
      </c>
      <c r="I23" s="76"/>
    </row>
    <row r="24" spans="1:16">
      <c r="A24" s="115"/>
      <c r="B24" s="42">
        <v>0.35</v>
      </c>
      <c r="C24" s="6"/>
      <c r="D24" s="6" t="s">
        <v>128</v>
      </c>
      <c r="E24" s="46" t="s">
        <v>51</v>
      </c>
      <c r="F24" s="12">
        <v>2</v>
      </c>
      <c r="G24" s="25"/>
      <c r="H24" s="15">
        <v>2</v>
      </c>
      <c r="I24" s="76"/>
      <c r="O24" s="1"/>
      <c r="P24" s="1"/>
    </row>
    <row r="25" spans="1:16">
      <c r="A25" s="115"/>
      <c r="B25" s="35"/>
      <c r="C25" s="6"/>
      <c r="D25" s="6" t="s">
        <v>147</v>
      </c>
      <c r="E25" s="46" t="s">
        <v>51</v>
      </c>
      <c r="F25" s="12">
        <v>1</v>
      </c>
      <c r="G25" s="25"/>
      <c r="H25" s="15">
        <v>3</v>
      </c>
      <c r="I25" s="76"/>
      <c r="O25" s="1"/>
      <c r="P25" s="1"/>
    </row>
    <row r="26" spans="1:16">
      <c r="A26" s="115"/>
      <c r="B26" s="35"/>
      <c r="C26" s="6"/>
      <c r="D26" s="6" t="s">
        <v>133</v>
      </c>
      <c r="E26" s="46" t="s">
        <v>51</v>
      </c>
      <c r="F26" s="12">
        <v>1</v>
      </c>
      <c r="G26" s="25"/>
      <c r="H26" s="15">
        <v>3</v>
      </c>
      <c r="I26" s="76"/>
      <c r="O26" s="1"/>
      <c r="P26" s="1"/>
    </row>
    <row r="27" spans="1:16">
      <c r="A27" s="115"/>
      <c r="B27" s="35"/>
      <c r="C27" s="6"/>
      <c r="D27" s="6" t="s">
        <v>129</v>
      </c>
      <c r="E27" s="46" t="s">
        <v>132</v>
      </c>
      <c r="F27" s="12">
        <v>1</v>
      </c>
      <c r="G27" s="25">
        <v>15</v>
      </c>
      <c r="H27" s="13">
        <v>3</v>
      </c>
      <c r="I27" s="78"/>
      <c r="J27" t="str">
        <f>IF(I27&gt;15,"Atenção: Pontuação Máxima=15","")</f>
        <v/>
      </c>
      <c r="O27" s="1"/>
      <c r="P27" s="1"/>
    </row>
    <row r="28" spans="1:16">
      <c r="A28" s="115"/>
      <c r="B28" s="35"/>
      <c r="C28" s="6" t="s">
        <v>95</v>
      </c>
      <c r="D28" s="6" t="s">
        <v>134</v>
      </c>
      <c r="E28" s="46" t="s">
        <v>52</v>
      </c>
      <c r="F28" s="12">
        <v>2</v>
      </c>
      <c r="G28" s="27"/>
      <c r="H28" s="14">
        <v>2</v>
      </c>
      <c r="I28" s="51"/>
      <c r="O28" s="1"/>
      <c r="P28" s="1"/>
    </row>
    <row r="29" spans="1:16">
      <c r="A29" s="115"/>
      <c r="B29" s="35"/>
      <c r="C29" s="6"/>
      <c r="D29" s="6" t="s">
        <v>135</v>
      </c>
      <c r="E29" s="46" t="s">
        <v>52</v>
      </c>
      <c r="F29" s="12">
        <v>1</v>
      </c>
      <c r="G29" s="25"/>
      <c r="H29" s="15">
        <v>3</v>
      </c>
      <c r="I29" s="55"/>
      <c r="O29" s="1"/>
      <c r="P29" s="1"/>
    </row>
    <row r="30" spans="1:16">
      <c r="A30" s="115"/>
      <c r="B30" s="35"/>
      <c r="C30" s="6"/>
      <c r="D30" s="6" t="s">
        <v>136</v>
      </c>
      <c r="E30" s="46" t="s">
        <v>52</v>
      </c>
      <c r="F30" s="12">
        <v>0.5</v>
      </c>
      <c r="G30" s="25"/>
      <c r="H30" s="15">
        <v>4</v>
      </c>
      <c r="I30" s="55"/>
      <c r="O30" s="1"/>
      <c r="P30" s="1"/>
    </row>
    <row r="31" spans="1:16">
      <c r="A31" s="115"/>
      <c r="B31" s="35"/>
      <c r="C31" s="6"/>
      <c r="D31" s="6" t="s">
        <v>137</v>
      </c>
      <c r="E31" s="46" t="s">
        <v>52</v>
      </c>
      <c r="F31" s="12">
        <v>0.5</v>
      </c>
      <c r="G31" s="25"/>
      <c r="H31" s="15">
        <v>4</v>
      </c>
      <c r="I31" s="55"/>
      <c r="O31" s="1"/>
      <c r="P31" s="1"/>
    </row>
    <row r="32" spans="1:16">
      <c r="A32" s="115"/>
      <c r="B32" s="35"/>
      <c r="C32" s="6"/>
      <c r="D32" s="6" t="s">
        <v>138</v>
      </c>
      <c r="E32" s="46" t="s">
        <v>52</v>
      </c>
      <c r="F32" s="12">
        <v>1</v>
      </c>
      <c r="G32" s="25">
        <v>5</v>
      </c>
      <c r="H32" s="13">
        <v>3</v>
      </c>
      <c r="I32" s="59"/>
      <c r="J32" t="str">
        <f>IF(I32&gt;5,"Atenção: Pontuação Máxima=5","")</f>
        <v/>
      </c>
      <c r="O32" s="1"/>
      <c r="P32" s="1"/>
    </row>
    <row r="33" spans="1:16">
      <c r="A33" s="115"/>
      <c r="B33" s="35"/>
      <c r="C33" s="6" t="s">
        <v>53</v>
      </c>
      <c r="D33" s="6" t="s">
        <v>77</v>
      </c>
      <c r="E33" s="46" t="s">
        <v>54</v>
      </c>
      <c r="F33" s="12">
        <v>1.5</v>
      </c>
      <c r="G33" s="27"/>
      <c r="H33" s="14">
        <v>2</v>
      </c>
      <c r="I33" s="51"/>
      <c r="O33" s="1"/>
      <c r="P33" s="1"/>
    </row>
    <row r="34" spans="1:16">
      <c r="A34" s="115"/>
      <c r="B34" s="35"/>
      <c r="C34" s="6"/>
      <c r="D34" s="6" t="s">
        <v>78</v>
      </c>
      <c r="E34" s="46" t="s">
        <v>54</v>
      </c>
      <c r="F34" s="12">
        <v>1</v>
      </c>
      <c r="G34" s="25"/>
      <c r="H34" s="15">
        <v>3</v>
      </c>
      <c r="I34" s="55"/>
      <c r="O34" s="1"/>
      <c r="P34" s="1"/>
    </row>
    <row r="35" spans="1:16">
      <c r="A35" s="115"/>
      <c r="B35" s="35"/>
      <c r="C35" s="6"/>
      <c r="D35" s="6" t="s">
        <v>79</v>
      </c>
      <c r="E35" s="46" t="s">
        <v>54</v>
      </c>
      <c r="F35" s="12">
        <v>1.5</v>
      </c>
      <c r="G35" s="25"/>
      <c r="H35" s="15">
        <v>2</v>
      </c>
      <c r="I35" s="55"/>
      <c r="O35" s="1"/>
      <c r="P35" s="1"/>
    </row>
    <row r="36" spans="1:16">
      <c r="A36" s="115"/>
      <c r="B36" s="35"/>
      <c r="C36" s="6"/>
      <c r="D36" s="6" t="s">
        <v>80</v>
      </c>
      <c r="E36" s="46" t="s">
        <v>54</v>
      </c>
      <c r="F36" s="12">
        <v>1</v>
      </c>
      <c r="G36" s="25"/>
      <c r="H36" s="15">
        <v>3</v>
      </c>
      <c r="I36" s="55"/>
      <c r="O36" s="1"/>
      <c r="P36" s="1"/>
    </row>
    <row r="37" spans="1:16">
      <c r="A37" s="115"/>
      <c r="B37" s="35"/>
      <c r="C37" s="6"/>
      <c r="D37" s="6" t="s">
        <v>81</v>
      </c>
      <c r="E37" s="46" t="s">
        <v>54</v>
      </c>
      <c r="F37" s="12">
        <v>0.5</v>
      </c>
      <c r="G37" s="25">
        <v>4</v>
      </c>
      <c r="H37" s="13">
        <v>4</v>
      </c>
      <c r="I37" s="59"/>
      <c r="J37" t="str">
        <f>IF(I37&gt;4,"Atenção: Pontuação Máxima=4","")</f>
        <v/>
      </c>
      <c r="O37" s="1"/>
      <c r="P37" s="1"/>
    </row>
    <row r="38" spans="1:16">
      <c r="A38" s="115"/>
      <c r="B38" s="35"/>
      <c r="C38" s="6" t="s">
        <v>55</v>
      </c>
      <c r="D38" s="6" t="s">
        <v>82</v>
      </c>
      <c r="E38" s="46" t="s">
        <v>57</v>
      </c>
      <c r="F38" s="12">
        <v>1.5</v>
      </c>
      <c r="G38" s="27"/>
      <c r="H38" s="15">
        <v>2</v>
      </c>
      <c r="I38" s="85"/>
      <c r="O38" s="1"/>
      <c r="P38" s="1"/>
    </row>
    <row r="39" spans="1:16">
      <c r="A39" s="115"/>
      <c r="B39" s="35"/>
      <c r="C39" s="6"/>
      <c r="D39" s="6" t="s">
        <v>83</v>
      </c>
      <c r="E39" s="46" t="s">
        <v>57</v>
      </c>
      <c r="F39" s="12">
        <v>3</v>
      </c>
      <c r="G39" s="25"/>
      <c r="H39" s="15">
        <v>1</v>
      </c>
      <c r="I39" s="85"/>
      <c r="O39" s="1"/>
      <c r="P39" s="1"/>
    </row>
    <row r="40" spans="1:16">
      <c r="A40" s="115"/>
      <c r="B40" s="35"/>
      <c r="C40" s="6"/>
      <c r="D40" s="6" t="s">
        <v>84</v>
      </c>
      <c r="E40" s="46" t="s">
        <v>58</v>
      </c>
      <c r="F40" s="12">
        <v>0.5</v>
      </c>
      <c r="G40" s="25"/>
      <c r="H40" s="15">
        <v>4</v>
      </c>
      <c r="I40" s="85"/>
      <c r="O40" s="1"/>
      <c r="P40" s="1"/>
    </row>
    <row r="41" spans="1:16">
      <c r="A41" s="115"/>
      <c r="B41" s="35"/>
      <c r="C41" s="6"/>
      <c r="D41" s="6" t="s">
        <v>85</v>
      </c>
      <c r="E41" s="46" t="s">
        <v>58</v>
      </c>
      <c r="F41" s="12">
        <v>1</v>
      </c>
      <c r="G41" s="26">
        <v>4</v>
      </c>
      <c r="H41" s="15">
        <v>3</v>
      </c>
      <c r="I41" s="86"/>
      <c r="J41" t="str">
        <f>IF(I41&gt;4,"Atenção: Pontuação Máxima=4","")</f>
        <v/>
      </c>
      <c r="O41" s="1"/>
      <c r="P41" s="1"/>
    </row>
    <row r="42" spans="1:16">
      <c r="A42" s="116"/>
      <c r="B42" s="36"/>
      <c r="C42" s="72" t="s">
        <v>44</v>
      </c>
      <c r="D42" s="72"/>
      <c r="E42" s="73"/>
      <c r="F42" s="72"/>
      <c r="G42" s="74">
        <f>SUM(G3:G41)</f>
        <v>35</v>
      </c>
      <c r="H42" s="72"/>
      <c r="I42" s="75">
        <f>SUM(I3:I41)</f>
        <v>0</v>
      </c>
      <c r="J42" t="str">
        <f>IF(I42&gt;35,"Atenção: Pontuação Máxima=35","")</f>
        <v/>
      </c>
      <c r="O42" s="1"/>
      <c r="P42" s="1"/>
    </row>
    <row r="43" spans="1:16">
      <c r="A43" s="92"/>
      <c r="B43" s="93"/>
      <c r="C43" s="94"/>
      <c r="D43" s="94"/>
      <c r="E43" s="95"/>
      <c r="F43" s="94"/>
      <c r="G43" s="94"/>
      <c r="H43" s="96"/>
      <c r="I43" s="97"/>
      <c r="O43" s="1"/>
      <c r="P43" s="1"/>
    </row>
    <row r="44" spans="1:16">
      <c r="A44" s="117" t="s">
        <v>3</v>
      </c>
      <c r="B44" s="118"/>
      <c r="C44" s="118"/>
      <c r="D44" s="118"/>
      <c r="E44" s="118"/>
      <c r="F44" s="118"/>
      <c r="G44" s="118"/>
      <c r="H44" s="119"/>
      <c r="I44" s="53"/>
      <c r="J44" s="1"/>
      <c r="K44" s="1"/>
      <c r="L44" s="1"/>
      <c r="M44" s="1"/>
      <c r="N44" s="1"/>
      <c r="O44" s="1"/>
      <c r="P44" s="1"/>
    </row>
    <row r="45" spans="1:16">
      <c r="A45" s="8" t="s">
        <v>101</v>
      </c>
      <c r="B45" s="43" t="s">
        <v>100</v>
      </c>
      <c r="C45" s="38" t="s">
        <v>0</v>
      </c>
      <c r="D45" s="38" t="s">
        <v>96</v>
      </c>
      <c r="E45" s="38" t="s">
        <v>1</v>
      </c>
      <c r="F45" s="38" t="s">
        <v>99</v>
      </c>
      <c r="G45" s="39" t="s">
        <v>2</v>
      </c>
      <c r="H45" s="40" t="s">
        <v>98</v>
      </c>
      <c r="I45" s="58"/>
      <c r="J45" s="1"/>
      <c r="K45" s="1"/>
      <c r="L45" s="1"/>
      <c r="M45" s="1"/>
      <c r="N45" s="1"/>
      <c r="O45" s="1"/>
      <c r="P45" s="1"/>
    </row>
    <row r="46" spans="1:16" ht="15" customHeight="1">
      <c r="A46" s="114" t="s">
        <v>114</v>
      </c>
      <c r="B46" s="19"/>
      <c r="C46" s="6" t="s">
        <v>5</v>
      </c>
      <c r="D46" s="7" t="s">
        <v>4</v>
      </c>
      <c r="E46" s="46" t="s">
        <v>16</v>
      </c>
      <c r="F46" s="6">
        <v>1</v>
      </c>
      <c r="G46" s="27">
        <v>12</v>
      </c>
      <c r="H46" s="14">
        <v>12</v>
      </c>
      <c r="I46" s="56"/>
      <c r="J46" t="str">
        <f>IF(I46&gt;12,"Atenção: Pontuação Máxima=12","")</f>
        <v/>
      </c>
      <c r="K46" s="1"/>
      <c r="L46" s="1"/>
      <c r="M46" s="1"/>
      <c r="N46" s="1"/>
      <c r="O46" s="1"/>
      <c r="P46" s="1"/>
    </row>
    <row r="47" spans="1:16">
      <c r="A47" s="121"/>
      <c r="B47" s="17"/>
      <c r="C47" s="6" t="s">
        <v>117</v>
      </c>
      <c r="D47" s="7" t="s">
        <v>6</v>
      </c>
      <c r="E47" s="46" t="s">
        <v>7</v>
      </c>
      <c r="F47" s="12">
        <v>4</v>
      </c>
      <c r="G47" s="14"/>
      <c r="H47" s="44"/>
      <c r="I47" s="125"/>
      <c r="J47" s="1"/>
      <c r="K47" s="1"/>
      <c r="L47" s="1"/>
      <c r="M47" s="1"/>
      <c r="N47" s="1"/>
      <c r="O47" s="1"/>
      <c r="P47" s="1"/>
    </row>
    <row r="48" spans="1:16">
      <c r="A48" s="121"/>
      <c r="B48" s="17"/>
      <c r="C48" s="6"/>
      <c r="D48" s="7" t="s">
        <v>71</v>
      </c>
      <c r="E48" s="46" t="s">
        <v>7</v>
      </c>
      <c r="F48" s="12">
        <v>6</v>
      </c>
      <c r="G48" s="15"/>
      <c r="H48" s="48" t="s">
        <v>103</v>
      </c>
      <c r="I48" s="126"/>
      <c r="J48" s="1"/>
      <c r="K48" s="1"/>
      <c r="L48" s="1"/>
      <c r="M48" s="1"/>
      <c r="N48" s="1"/>
      <c r="O48" s="1"/>
      <c r="P48" s="1"/>
    </row>
    <row r="49" spans="1:16">
      <c r="A49" s="121"/>
      <c r="B49" s="17"/>
      <c r="C49" s="6"/>
      <c r="D49" s="7" t="s">
        <v>119</v>
      </c>
      <c r="E49" s="46" t="s">
        <v>7</v>
      </c>
      <c r="F49" s="12">
        <v>8</v>
      </c>
      <c r="G49" s="13">
        <v>8</v>
      </c>
      <c r="H49" s="48" t="s">
        <v>94</v>
      </c>
      <c r="I49" s="127"/>
      <c r="J49" t="str">
        <f>IF(I49&gt;10,"Atenção:Pontuação Máxima=10","")</f>
        <v/>
      </c>
      <c r="K49" s="1"/>
      <c r="L49" s="1"/>
      <c r="M49" s="1"/>
      <c r="N49" s="1"/>
      <c r="O49" s="1"/>
      <c r="P49" s="1"/>
    </row>
    <row r="50" spans="1:16">
      <c r="A50" s="121"/>
      <c r="B50" s="30"/>
      <c r="C50" s="6"/>
      <c r="D50" s="7" t="s">
        <v>110</v>
      </c>
      <c r="E50" s="46" t="s">
        <v>8</v>
      </c>
      <c r="F50" s="12">
        <v>0.2</v>
      </c>
      <c r="G50" s="26">
        <v>1</v>
      </c>
      <c r="H50" s="6">
        <v>5</v>
      </c>
      <c r="I50" s="62"/>
      <c r="J50" t="str">
        <f>IF(I50&gt;1,"Atenção:Pontuação Máxima=1","")</f>
        <v/>
      </c>
      <c r="K50" s="1"/>
      <c r="L50" s="1"/>
      <c r="M50" s="1"/>
      <c r="N50" s="1"/>
      <c r="O50" s="1"/>
      <c r="P50" s="1"/>
    </row>
    <row r="51" spans="1:16">
      <c r="A51" s="121"/>
      <c r="B51" s="9"/>
      <c r="C51" s="7" t="s">
        <v>139</v>
      </c>
      <c r="D51" s="7" t="s">
        <v>21</v>
      </c>
      <c r="E51" s="46" t="s">
        <v>140</v>
      </c>
      <c r="F51" s="18">
        <v>0.25</v>
      </c>
      <c r="G51" s="12">
        <v>4</v>
      </c>
      <c r="H51" s="6">
        <v>4</v>
      </c>
      <c r="I51" s="91"/>
      <c r="J51" t="str">
        <f>IF(I51&gt;4,"Atenção:Pontuação Máxima=4","")</f>
        <v/>
      </c>
      <c r="K51" s="1"/>
      <c r="L51" s="1"/>
      <c r="M51" s="1"/>
      <c r="N51" s="1"/>
      <c r="O51" s="1"/>
      <c r="P51" s="1"/>
    </row>
    <row r="52" spans="1:16">
      <c r="A52" s="121"/>
      <c r="B52" s="9"/>
      <c r="C52" s="7"/>
      <c r="D52" s="6" t="s">
        <v>10</v>
      </c>
      <c r="E52" s="46" t="s">
        <v>9</v>
      </c>
      <c r="F52" s="12">
        <v>0.5</v>
      </c>
      <c r="G52" s="12">
        <v>2</v>
      </c>
      <c r="H52" s="6">
        <v>2</v>
      </c>
      <c r="I52" s="91"/>
      <c r="J52" t="str">
        <f>IF(I52&gt;2,"Atenção:Pontuação Máxima=2","")</f>
        <v/>
      </c>
      <c r="K52" s="1"/>
      <c r="L52" s="1"/>
      <c r="M52" s="1"/>
      <c r="N52" s="1"/>
      <c r="O52" s="1"/>
      <c r="P52" s="1"/>
    </row>
    <row r="53" spans="1:16">
      <c r="A53" s="121"/>
      <c r="B53" s="17"/>
      <c r="C53" s="45" t="s">
        <v>11</v>
      </c>
      <c r="D53" s="13" t="s">
        <v>13</v>
      </c>
      <c r="E53" s="50" t="s">
        <v>14</v>
      </c>
      <c r="F53" s="26">
        <v>0.5</v>
      </c>
      <c r="G53" s="25"/>
      <c r="H53" s="15">
        <v>2</v>
      </c>
      <c r="I53" s="61"/>
      <c r="J53" s="1"/>
      <c r="K53" s="1"/>
      <c r="L53" s="1"/>
      <c r="M53" s="1"/>
      <c r="N53" s="1"/>
      <c r="O53" s="1"/>
      <c r="P53" s="1"/>
    </row>
    <row r="54" spans="1:16">
      <c r="A54" s="121"/>
      <c r="B54" s="17"/>
      <c r="C54" s="7"/>
      <c r="D54" s="6" t="s">
        <v>12</v>
      </c>
      <c r="E54" s="46" t="s">
        <v>15</v>
      </c>
      <c r="F54" s="12">
        <v>0.25</v>
      </c>
      <c r="G54" s="25">
        <v>1</v>
      </c>
      <c r="H54" s="13">
        <v>2</v>
      </c>
      <c r="I54" s="61"/>
      <c r="J54" t="str">
        <f>IF(I54&gt;1,"Atenção:Pontuação Máxima=1","")</f>
        <v/>
      </c>
      <c r="K54" s="1"/>
      <c r="L54" s="1"/>
      <c r="M54" s="1"/>
      <c r="N54" s="1"/>
      <c r="O54" s="1"/>
      <c r="P54" s="1"/>
    </row>
    <row r="55" spans="1:16">
      <c r="A55" s="121"/>
      <c r="B55" s="17"/>
      <c r="C55" s="7" t="s">
        <v>72</v>
      </c>
      <c r="D55" s="6" t="s">
        <v>17</v>
      </c>
      <c r="E55" s="46" t="s">
        <v>19</v>
      </c>
      <c r="F55" s="12">
        <v>0.5</v>
      </c>
      <c r="G55" s="27"/>
      <c r="H55" s="14">
        <v>2</v>
      </c>
      <c r="I55" s="81"/>
      <c r="J55" s="1"/>
      <c r="K55" s="1"/>
      <c r="L55" s="1"/>
      <c r="M55" s="1"/>
      <c r="N55" s="1"/>
      <c r="O55" s="1"/>
      <c r="P55" s="1"/>
    </row>
    <row r="56" spans="1:16">
      <c r="A56" s="121"/>
      <c r="B56" s="17"/>
      <c r="C56" s="7"/>
      <c r="D56" s="6" t="s">
        <v>18</v>
      </c>
      <c r="E56" s="46" t="s">
        <v>19</v>
      </c>
      <c r="F56" s="12">
        <v>1</v>
      </c>
      <c r="G56" s="26">
        <v>3</v>
      </c>
      <c r="H56" s="13">
        <v>2</v>
      </c>
      <c r="I56" s="62"/>
      <c r="J56" t="str">
        <f>IF(I56&gt;3,"Atenção:Pontuação Máxima=3","")</f>
        <v/>
      </c>
      <c r="K56" s="1"/>
      <c r="L56" s="1"/>
      <c r="M56" s="1"/>
      <c r="N56" s="1"/>
      <c r="O56" s="1"/>
      <c r="P56" s="1"/>
    </row>
    <row r="57" spans="1:16">
      <c r="A57" s="121"/>
      <c r="B57" s="17"/>
      <c r="C57" s="7" t="s">
        <v>73</v>
      </c>
      <c r="D57" s="6" t="s">
        <v>17</v>
      </c>
      <c r="E57" s="46" t="s">
        <v>19</v>
      </c>
      <c r="F57" s="12">
        <v>0.25</v>
      </c>
      <c r="G57" s="27"/>
      <c r="H57" s="14">
        <v>4</v>
      </c>
      <c r="I57" s="81"/>
      <c r="J57" s="1"/>
      <c r="K57" s="1"/>
      <c r="L57" s="1"/>
      <c r="M57" s="1"/>
      <c r="N57" s="1"/>
      <c r="O57" s="1"/>
      <c r="P57" s="1"/>
    </row>
    <row r="58" spans="1:16">
      <c r="A58" s="121"/>
      <c r="B58" s="17"/>
      <c r="C58" s="49"/>
      <c r="D58" s="6" t="s">
        <v>18</v>
      </c>
      <c r="E58" s="46" t="s">
        <v>19</v>
      </c>
      <c r="F58" s="12">
        <v>0.5</v>
      </c>
      <c r="G58" s="26">
        <v>2</v>
      </c>
      <c r="H58" s="13">
        <v>4</v>
      </c>
      <c r="I58" s="62"/>
      <c r="J58" t="str">
        <f>IF(I58&gt;3,"Atenção:Pontuação Máxima=3","")</f>
        <v/>
      </c>
      <c r="K58" s="1"/>
      <c r="L58" s="1"/>
      <c r="M58" s="1"/>
      <c r="N58" s="1"/>
      <c r="O58" s="1"/>
      <c r="P58" s="1"/>
    </row>
    <row r="59" spans="1:16">
      <c r="A59" s="121"/>
      <c r="B59" s="41">
        <v>0.45</v>
      </c>
      <c r="C59" s="7" t="s">
        <v>20</v>
      </c>
      <c r="D59" s="6" t="s">
        <v>22</v>
      </c>
      <c r="E59" s="46" t="s">
        <v>24</v>
      </c>
      <c r="F59" s="12">
        <v>0.5</v>
      </c>
      <c r="G59" s="27"/>
      <c r="H59" s="15">
        <v>4</v>
      </c>
      <c r="I59" s="81"/>
      <c r="J59" s="1"/>
      <c r="K59" s="1"/>
      <c r="L59" s="1"/>
      <c r="M59" s="1"/>
      <c r="N59" s="1"/>
      <c r="O59" s="1"/>
      <c r="P59" s="1"/>
    </row>
    <row r="60" spans="1:16">
      <c r="A60" s="121"/>
      <c r="B60" s="17"/>
      <c r="C60" s="7"/>
      <c r="D60" s="6" t="s">
        <v>23</v>
      </c>
      <c r="E60" s="46" t="s">
        <v>24</v>
      </c>
      <c r="F60" s="12">
        <v>0.25</v>
      </c>
      <c r="G60" s="26">
        <v>2</v>
      </c>
      <c r="H60" s="15">
        <v>4</v>
      </c>
      <c r="I60" s="62"/>
      <c r="J60" t="str">
        <f>IF(I60&gt;3,"Atenção:Pontuação Máxima=3","")</f>
        <v/>
      </c>
      <c r="K60" s="1"/>
      <c r="L60" s="1"/>
      <c r="M60" s="1"/>
      <c r="N60" s="1"/>
      <c r="O60" s="1"/>
      <c r="P60" s="1"/>
    </row>
    <row r="61" spans="1:16">
      <c r="A61" s="121"/>
      <c r="B61" s="17"/>
      <c r="C61" s="7" t="s">
        <v>25</v>
      </c>
      <c r="D61" s="6" t="s">
        <v>17</v>
      </c>
      <c r="E61" s="46" t="s">
        <v>28</v>
      </c>
      <c r="F61" s="12">
        <v>0.5</v>
      </c>
      <c r="G61" s="27"/>
      <c r="H61" s="14">
        <v>3</v>
      </c>
      <c r="I61" s="81"/>
      <c r="J61" s="1"/>
      <c r="K61" s="1"/>
      <c r="L61" s="1"/>
      <c r="M61" s="1"/>
      <c r="N61" s="1"/>
      <c r="O61" s="1"/>
      <c r="P61" s="1"/>
    </row>
    <row r="62" spans="1:16">
      <c r="A62" s="121"/>
      <c r="B62" s="17"/>
      <c r="C62" s="7"/>
      <c r="D62" s="6" t="s">
        <v>18</v>
      </c>
      <c r="E62" s="46" t="s">
        <v>28</v>
      </c>
      <c r="F62" s="12">
        <v>1</v>
      </c>
      <c r="G62" s="28"/>
      <c r="H62" s="15">
        <v>2</v>
      </c>
      <c r="I62" s="61"/>
      <c r="J62" s="1"/>
      <c r="K62" s="1"/>
      <c r="L62" s="1"/>
      <c r="M62" s="1"/>
      <c r="N62" s="1"/>
      <c r="O62" s="1"/>
      <c r="P62" s="1"/>
    </row>
    <row r="63" spans="1:16">
      <c r="A63" s="121"/>
      <c r="B63" s="17"/>
      <c r="C63" s="7" t="s">
        <v>26</v>
      </c>
      <c r="D63" s="6" t="s">
        <v>27</v>
      </c>
      <c r="E63" s="46" t="s">
        <v>30</v>
      </c>
      <c r="F63" s="12">
        <v>0.5</v>
      </c>
      <c r="G63" s="26">
        <v>3</v>
      </c>
      <c r="H63" s="13">
        <v>3</v>
      </c>
      <c r="I63" s="62"/>
      <c r="J63" t="str">
        <f>IF(I63&gt;3,"Atenção:Pontuação Máxima=3","")</f>
        <v/>
      </c>
      <c r="K63" s="1"/>
      <c r="L63" s="1"/>
      <c r="M63" s="1"/>
      <c r="N63" s="1"/>
      <c r="O63" s="1"/>
      <c r="P63" s="1"/>
    </row>
    <row r="64" spans="1:16">
      <c r="A64" s="121"/>
      <c r="B64" s="17"/>
      <c r="C64" s="7"/>
      <c r="D64" s="6" t="s">
        <v>141</v>
      </c>
      <c r="E64" s="46" t="s">
        <v>29</v>
      </c>
      <c r="F64" s="12">
        <v>1.5</v>
      </c>
      <c r="G64" s="29"/>
      <c r="H64" s="15">
        <v>1</v>
      </c>
      <c r="I64" s="81"/>
      <c r="J64" s="1"/>
      <c r="K64" s="1"/>
      <c r="L64" s="1"/>
      <c r="M64" s="1"/>
      <c r="N64" s="1"/>
      <c r="O64" s="1"/>
      <c r="P64" s="1"/>
    </row>
    <row r="65" spans="1:16">
      <c r="A65" s="121"/>
      <c r="B65" s="17"/>
      <c r="C65" s="7"/>
      <c r="D65" s="6" t="s">
        <v>142</v>
      </c>
      <c r="E65" s="46" t="s">
        <v>30</v>
      </c>
      <c r="F65" s="12">
        <v>0.25</v>
      </c>
      <c r="G65" s="25"/>
      <c r="H65" s="15">
        <v>3</v>
      </c>
      <c r="I65" s="61"/>
      <c r="J65" s="1"/>
      <c r="K65" s="1"/>
      <c r="L65" s="1"/>
      <c r="M65" s="1"/>
      <c r="N65" s="1"/>
      <c r="O65" s="1"/>
      <c r="P65" s="1"/>
    </row>
    <row r="66" spans="1:16">
      <c r="A66" s="121"/>
      <c r="B66" s="17"/>
      <c r="C66" s="7"/>
      <c r="D66" s="6" t="s">
        <v>56</v>
      </c>
      <c r="E66" s="46" t="s">
        <v>30</v>
      </c>
      <c r="F66" s="12">
        <v>1</v>
      </c>
      <c r="G66" s="26">
        <v>3</v>
      </c>
      <c r="H66" s="13">
        <v>2</v>
      </c>
      <c r="I66" s="62"/>
      <c r="J66" t="str">
        <f>IF(I66&gt;3,"Atenção:Pontuação Máxima=3","")</f>
        <v/>
      </c>
      <c r="K66" s="1"/>
      <c r="L66" s="1"/>
      <c r="M66" s="1"/>
      <c r="N66" s="1"/>
      <c r="O66" s="1"/>
      <c r="P66" s="1"/>
    </row>
    <row r="67" spans="1:16">
      <c r="A67" s="121"/>
      <c r="B67" s="17"/>
      <c r="C67" s="7" t="s">
        <v>31</v>
      </c>
      <c r="D67" s="6" t="s">
        <v>32</v>
      </c>
      <c r="E67" s="46" t="s">
        <v>35</v>
      </c>
      <c r="F67" s="12">
        <v>1</v>
      </c>
      <c r="G67" s="29"/>
      <c r="H67" s="15"/>
      <c r="I67" s="84"/>
      <c r="J67" s="1"/>
      <c r="K67" s="1"/>
      <c r="L67" s="1"/>
      <c r="M67" s="1"/>
      <c r="N67" s="1"/>
      <c r="O67" s="1"/>
      <c r="P67" s="1"/>
    </row>
    <row r="68" spans="1:16">
      <c r="A68" s="121"/>
      <c r="B68" s="17"/>
      <c r="C68" s="7"/>
      <c r="D68" s="6" t="s">
        <v>33</v>
      </c>
      <c r="E68" s="46" t="s">
        <v>35</v>
      </c>
      <c r="F68" s="12">
        <v>0</v>
      </c>
      <c r="G68" s="25"/>
      <c r="H68" s="15"/>
      <c r="I68" s="85"/>
      <c r="J68" s="1"/>
      <c r="K68" s="1"/>
      <c r="L68" s="1"/>
      <c r="M68" s="1"/>
      <c r="N68" s="1"/>
      <c r="O68" s="1"/>
      <c r="P68" s="1"/>
    </row>
    <row r="69" spans="1:16">
      <c r="A69" s="121"/>
      <c r="B69" s="17"/>
      <c r="C69" s="7"/>
      <c r="D69" s="6" t="s">
        <v>34</v>
      </c>
      <c r="E69" s="46" t="s">
        <v>36</v>
      </c>
      <c r="F69" s="12">
        <v>1</v>
      </c>
      <c r="G69" s="25"/>
      <c r="H69" s="15"/>
      <c r="I69" s="85"/>
      <c r="J69" s="1"/>
      <c r="K69" s="1"/>
      <c r="L69" s="1"/>
      <c r="M69" s="1"/>
      <c r="N69" s="1"/>
      <c r="O69" s="1"/>
      <c r="P69" s="1"/>
    </row>
    <row r="70" spans="1:16">
      <c r="A70" s="121"/>
      <c r="B70" s="17"/>
      <c r="C70" s="7"/>
      <c r="D70" s="6" t="s">
        <v>37</v>
      </c>
      <c r="E70" s="46" t="s">
        <v>36</v>
      </c>
      <c r="F70" s="12">
        <v>0</v>
      </c>
      <c r="G70" s="25">
        <v>2</v>
      </c>
      <c r="H70" s="15"/>
      <c r="I70" s="85"/>
      <c r="J70" t="str">
        <f>IF(I70&gt;2,"Atenção:Pontuação Máxima=2","")</f>
        <v/>
      </c>
      <c r="K70" s="1"/>
      <c r="L70" s="1"/>
      <c r="M70" s="1"/>
      <c r="N70" s="1"/>
      <c r="O70" s="1"/>
      <c r="P70" s="1"/>
    </row>
    <row r="71" spans="1:16">
      <c r="A71" s="121"/>
      <c r="B71" s="17"/>
      <c r="C71" s="7" t="s">
        <v>38</v>
      </c>
      <c r="D71" s="6" t="s">
        <v>111</v>
      </c>
      <c r="E71" s="46" t="s">
        <v>40</v>
      </c>
      <c r="F71" s="12">
        <v>1</v>
      </c>
      <c r="G71" s="14"/>
      <c r="H71" s="80">
        <v>2</v>
      </c>
      <c r="I71" s="84"/>
      <c r="J71" s="1"/>
      <c r="K71" s="1"/>
      <c r="L71" s="1"/>
      <c r="M71" s="1"/>
      <c r="N71" s="1"/>
      <c r="O71" s="1"/>
      <c r="P71" s="1"/>
    </row>
    <row r="72" spans="1:16">
      <c r="A72" s="121"/>
      <c r="B72" s="17"/>
      <c r="C72" s="7"/>
      <c r="D72" s="6" t="s">
        <v>39</v>
      </c>
      <c r="E72" s="46" t="s">
        <v>41</v>
      </c>
      <c r="F72" s="12">
        <v>0.5</v>
      </c>
      <c r="G72" s="13">
        <v>2</v>
      </c>
      <c r="H72" s="82">
        <v>4</v>
      </c>
      <c r="I72" s="85"/>
      <c r="J72" t="str">
        <f>IF(I72&gt;2,"Atenção:Pontuação Máxima=2","")</f>
        <v/>
      </c>
      <c r="K72" s="1"/>
      <c r="L72" s="1"/>
      <c r="M72" s="1"/>
      <c r="N72" s="1"/>
      <c r="O72" s="1"/>
      <c r="P72" s="1"/>
    </row>
    <row r="73" spans="1:16">
      <c r="A73" s="122"/>
      <c r="B73" s="30"/>
      <c r="C73" s="71" t="s">
        <v>44</v>
      </c>
      <c r="D73" s="72"/>
      <c r="E73" s="73"/>
      <c r="F73" s="72"/>
      <c r="G73" s="66">
        <f>SUM(G46:G72)</f>
        <v>45</v>
      </c>
      <c r="H73" s="83"/>
      <c r="I73" s="67">
        <f>SUM(I46:I72)</f>
        <v>0</v>
      </c>
      <c r="J73" t="str">
        <f>IF(I73&gt;45,"Atenção:Pontuação Máxima=45","")</f>
        <v/>
      </c>
      <c r="K73" s="1"/>
      <c r="L73" s="1"/>
      <c r="M73" s="1"/>
      <c r="N73" s="1"/>
      <c r="O73" s="1"/>
      <c r="P73" s="1"/>
    </row>
    <row r="74" spans="1:16">
      <c r="H74" s="32"/>
      <c r="I74" s="57"/>
      <c r="J74" s="1"/>
      <c r="K74" s="1"/>
      <c r="L74" s="1"/>
      <c r="M74" s="1"/>
      <c r="N74" s="1"/>
      <c r="O74" s="1"/>
      <c r="P74" s="1"/>
    </row>
    <row r="75" spans="1:16">
      <c r="A75" s="117" t="s">
        <v>60</v>
      </c>
      <c r="B75" s="120"/>
      <c r="C75" s="120"/>
      <c r="D75" s="120"/>
      <c r="E75" s="120"/>
      <c r="F75" s="120"/>
      <c r="G75" s="120"/>
      <c r="H75" s="120"/>
      <c r="I75" s="60"/>
      <c r="J75" s="1"/>
      <c r="K75" s="1"/>
      <c r="L75" s="1"/>
      <c r="M75" s="1"/>
      <c r="N75" s="1"/>
      <c r="O75" s="1"/>
      <c r="P75" s="1"/>
    </row>
    <row r="76" spans="1:16">
      <c r="A76" s="8" t="s">
        <v>101</v>
      </c>
      <c r="B76" s="33" t="s">
        <v>100</v>
      </c>
      <c r="C76" s="34" t="s">
        <v>0</v>
      </c>
      <c r="D76" s="8" t="s">
        <v>96</v>
      </c>
      <c r="E76" s="8" t="s">
        <v>1</v>
      </c>
      <c r="F76" s="8" t="s">
        <v>99</v>
      </c>
      <c r="G76" s="22" t="s">
        <v>2</v>
      </c>
      <c r="H76" s="47" t="s">
        <v>98</v>
      </c>
      <c r="I76" s="54"/>
      <c r="J76" s="1"/>
      <c r="K76" s="1"/>
      <c r="L76" s="1"/>
      <c r="M76" s="1"/>
      <c r="N76" s="1"/>
      <c r="O76" s="1"/>
      <c r="P76" s="1"/>
    </row>
    <row r="77" spans="1:16">
      <c r="A77" s="100"/>
      <c r="B77" s="10"/>
      <c r="C77" s="101" t="s">
        <v>152</v>
      </c>
      <c r="D77" s="102" t="s">
        <v>151</v>
      </c>
      <c r="E77" s="103" t="s">
        <v>59</v>
      </c>
      <c r="F77" s="104">
        <v>2.5</v>
      </c>
      <c r="G77" s="106"/>
      <c r="H77" s="105">
        <v>1</v>
      </c>
      <c r="I77" s="97"/>
      <c r="J77" s="1"/>
      <c r="K77" s="1"/>
      <c r="L77" s="1"/>
      <c r="M77" s="1"/>
      <c r="N77" s="1"/>
      <c r="O77" s="1"/>
      <c r="P77" s="1"/>
    </row>
    <row r="78" spans="1:16">
      <c r="A78" s="115" t="s">
        <v>115</v>
      </c>
      <c r="B78" s="17"/>
      <c r="C78" s="45"/>
      <c r="D78" s="13" t="s">
        <v>86</v>
      </c>
      <c r="E78" s="50" t="s">
        <v>59</v>
      </c>
      <c r="F78" s="26">
        <v>2</v>
      </c>
      <c r="G78" s="25"/>
      <c r="H78" s="25">
        <v>1</v>
      </c>
      <c r="I78" s="99"/>
      <c r="J78" s="1"/>
      <c r="K78" s="1"/>
      <c r="L78" s="1"/>
      <c r="M78" s="1"/>
      <c r="N78" s="1"/>
      <c r="O78" s="1"/>
      <c r="P78" s="1"/>
    </row>
    <row r="79" spans="1:16">
      <c r="A79" s="115"/>
      <c r="B79" s="17"/>
      <c r="C79" s="7"/>
      <c r="D79" s="6" t="s">
        <v>87</v>
      </c>
      <c r="E79" s="46" t="s">
        <v>59</v>
      </c>
      <c r="F79" s="12">
        <v>1.5</v>
      </c>
      <c r="G79" s="15"/>
      <c r="H79" s="15">
        <v>1</v>
      </c>
      <c r="I79" s="61"/>
      <c r="J79" s="1"/>
      <c r="K79" s="1"/>
      <c r="L79" s="1"/>
      <c r="M79" s="1"/>
      <c r="N79" s="1"/>
      <c r="O79" s="1"/>
      <c r="P79" s="1"/>
    </row>
    <row r="80" spans="1:16">
      <c r="A80" s="115"/>
      <c r="B80" s="17"/>
      <c r="C80" s="7"/>
      <c r="D80" s="6" t="s">
        <v>88</v>
      </c>
      <c r="E80" s="46" t="s">
        <v>59</v>
      </c>
      <c r="F80" s="12">
        <v>1</v>
      </c>
      <c r="G80" s="15">
        <v>5</v>
      </c>
      <c r="H80" s="13">
        <v>2</v>
      </c>
      <c r="I80" s="62"/>
      <c r="J80" t="str">
        <f>IF(I80&gt;4,"Atenção:Pontuação Máxima=4","")</f>
        <v/>
      </c>
      <c r="K80" s="1"/>
      <c r="L80" s="1"/>
      <c r="M80" s="1"/>
      <c r="N80" s="1"/>
      <c r="O80" s="1"/>
      <c r="P80" s="1"/>
    </row>
    <row r="81" spans="1:16">
      <c r="A81" s="115"/>
      <c r="B81" s="17"/>
      <c r="C81" s="107" t="s">
        <v>148</v>
      </c>
      <c r="D81" s="6" t="s">
        <v>89</v>
      </c>
      <c r="E81" s="46" t="s">
        <v>59</v>
      </c>
      <c r="F81" s="12">
        <v>2</v>
      </c>
      <c r="G81" s="14"/>
      <c r="H81" s="14">
        <v>2</v>
      </c>
      <c r="I81" s="61"/>
      <c r="J81" s="1"/>
      <c r="K81" s="1"/>
      <c r="L81" s="1"/>
      <c r="M81" s="1"/>
      <c r="N81" s="1"/>
      <c r="O81" s="1"/>
      <c r="P81" s="1"/>
    </row>
    <row r="82" spans="1:16">
      <c r="A82" s="115"/>
      <c r="B82" s="17"/>
      <c r="C82" s="107"/>
      <c r="D82" s="6" t="s">
        <v>66</v>
      </c>
      <c r="E82" s="46" t="s">
        <v>59</v>
      </c>
      <c r="F82" s="12">
        <v>1</v>
      </c>
      <c r="G82" s="15"/>
      <c r="H82" s="15">
        <v>3</v>
      </c>
      <c r="I82" s="61"/>
      <c r="J82" s="1"/>
      <c r="K82" s="1"/>
      <c r="L82" s="1"/>
      <c r="M82" s="1"/>
      <c r="N82" s="1"/>
      <c r="O82" s="1"/>
      <c r="P82" s="1"/>
    </row>
    <row r="83" spans="1:16">
      <c r="A83" s="115"/>
      <c r="B83" s="17"/>
      <c r="C83" s="7"/>
      <c r="D83" s="6" t="s">
        <v>153</v>
      </c>
      <c r="E83" s="46" t="s">
        <v>59</v>
      </c>
      <c r="F83" s="12">
        <v>2</v>
      </c>
      <c r="G83" s="15"/>
      <c r="H83" s="15">
        <v>2</v>
      </c>
      <c r="I83" s="61"/>
      <c r="J83" s="1"/>
      <c r="K83" s="1"/>
      <c r="L83" s="1"/>
      <c r="M83" s="1"/>
      <c r="N83" s="1"/>
      <c r="O83" s="1"/>
      <c r="P83" s="1"/>
    </row>
    <row r="84" spans="1:16">
      <c r="A84" s="115"/>
      <c r="B84" s="17"/>
      <c r="C84" s="7"/>
      <c r="D84" s="6" t="s">
        <v>62</v>
      </c>
      <c r="E84" s="46" t="s">
        <v>59</v>
      </c>
      <c r="F84" s="12">
        <v>2</v>
      </c>
      <c r="G84" s="15"/>
      <c r="H84" s="15">
        <v>2</v>
      </c>
      <c r="I84" s="61"/>
      <c r="J84" s="1"/>
      <c r="K84" s="1"/>
      <c r="L84" s="1"/>
      <c r="M84" s="1"/>
      <c r="N84" s="1"/>
      <c r="O84" s="1"/>
      <c r="P84" s="1"/>
    </row>
    <row r="85" spans="1:16">
      <c r="A85" s="115"/>
      <c r="B85" s="41"/>
      <c r="C85" s="7"/>
      <c r="D85" s="6" t="s">
        <v>61</v>
      </c>
      <c r="E85" s="46" t="s">
        <v>59</v>
      </c>
      <c r="F85" s="12">
        <v>1.5</v>
      </c>
      <c r="G85" s="15"/>
      <c r="H85" s="15">
        <v>2</v>
      </c>
      <c r="I85" s="61"/>
      <c r="J85" s="1"/>
      <c r="K85" s="1"/>
      <c r="L85" s="1"/>
      <c r="M85" s="1"/>
      <c r="N85" s="1"/>
      <c r="O85" s="1"/>
      <c r="P85" s="1"/>
    </row>
    <row r="86" spans="1:16">
      <c r="A86" s="115"/>
      <c r="B86" s="17"/>
      <c r="C86" s="11"/>
      <c r="D86" s="10" t="s">
        <v>74</v>
      </c>
      <c r="E86" s="46" t="s">
        <v>59</v>
      </c>
      <c r="F86" s="12">
        <v>1</v>
      </c>
      <c r="G86" s="15"/>
      <c r="H86" s="15">
        <v>2</v>
      </c>
      <c r="I86" s="61"/>
      <c r="J86" s="1"/>
      <c r="K86" s="1"/>
      <c r="L86" s="1"/>
      <c r="M86" s="1"/>
      <c r="N86" s="1"/>
      <c r="O86" s="1"/>
      <c r="P86" s="1"/>
    </row>
    <row r="87" spans="1:16">
      <c r="A87" s="115"/>
      <c r="B87" s="87">
        <v>0.2</v>
      </c>
      <c r="C87" s="7"/>
      <c r="D87" s="6" t="s">
        <v>143</v>
      </c>
      <c r="E87" s="46" t="s">
        <v>42</v>
      </c>
      <c r="F87" s="12">
        <v>1.5</v>
      </c>
      <c r="G87" s="15"/>
      <c r="H87" s="15">
        <v>2</v>
      </c>
      <c r="I87" s="61"/>
      <c r="J87" s="1"/>
      <c r="K87" s="1"/>
      <c r="L87" s="1"/>
      <c r="M87" s="1"/>
      <c r="N87" s="1"/>
      <c r="O87" s="1"/>
      <c r="P87" s="1"/>
    </row>
    <row r="88" spans="1:16">
      <c r="A88" s="115"/>
      <c r="B88" s="17"/>
      <c r="C88" s="7"/>
      <c r="D88" s="6" t="s">
        <v>112</v>
      </c>
      <c r="E88" s="46" t="s">
        <v>43</v>
      </c>
      <c r="F88" s="12">
        <v>0.25</v>
      </c>
      <c r="G88" s="13">
        <v>6</v>
      </c>
      <c r="H88" s="13">
        <v>2</v>
      </c>
      <c r="I88" s="61"/>
      <c r="J88" t="str">
        <f>IF(I88&gt;7,"Atenção:Pontuação Máxima=7","")</f>
        <v/>
      </c>
      <c r="K88" s="1"/>
      <c r="L88" s="1"/>
      <c r="M88" s="1"/>
      <c r="N88" s="1"/>
      <c r="O88" s="1"/>
      <c r="P88" s="1"/>
    </row>
    <row r="89" spans="1:16">
      <c r="A89" s="115"/>
      <c r="B89" s="17"/>
      <c r="C89" s="98" t="s">
        <v>63</v>
      </c>
      <c r="D89" s="6" t="s">
        <v>113</v>
      </c>
      <c r="E89" s="46" t="s">
        <v>59</v>
      </c>
      <c r="F89" s="6">
        <v>1</v>
      </c>
      <c r="G89" s="15">
        <v>1</v>
      </c>
      <c r="H89" s="6">
        <v>1</v>
      </c>
      <c r="I89" s="56"/>
      <c r="J89" t="str">
        <f>IF(I89&gt;1,"Atenção:Pontuação Máxima=1","")</f>
        <v/>
      </c>
      <c r="K89" s="1"/>
      <c r="L89" s="1"/>
      <c r="M89" s="1"/>
      <c r="N89" s="1"/>
      <c r="O89" s="1"/>
      <c r="P89" s="1"/>
    </row>
    <row r="90" spans="1:16">
      <c r="A90" s="115"/>
      <c r="B90" s="17"/>
      <c r="C90" s="98" t="s">
        <v>149</v>
      </c>
      <c r="D90" s="6" t="s">
        <v>90</v>
      </c>
      <c r="E90" s="46" t="s">
        <v>64</v>
      </c>
      <c r="F90" s="12">
        <v>1</v>
      </c>
      <c r="G90" s="14"/>
      <c r="H90" s="15">
        <v>2</v>
      </c>
      <c r="I90" s="61"/>
      <c r="J90" s="1"/>
      <c r="K90" s="1"/>
      <c r="L90" s="1"/>
      <c r="M90" s="1"/>
      <c r="N90" s="1"/>
      <c r="O90" s="1"/>
      <c r="P90" s="1"/>
    </row>
    <row r="91" spans="1:16">
      <c r="A91" s="115"/>
      <c r="B91" s="17"/>
      <c r="C91" s="98"/>
      <c r="D91" s="6" t="s">
        <v>91</v>
      </c>
      <c r="E91" s="46" t="s">
        <v>59</v>
      </c>
      <c r="F91" s="12">
        <v>0.5</v>
      </c>
      <c r="G91" s="15">
        <v>2</v>
      </c>
      <c r="H91" s="15">
        <v>2</v>
      </c>
      <c r="I91" s="61"/>
      <c r="J91" t="str">
        <f>IF(I91&gt;2,"Atenção:Pontuação Máxima=2","")</f>
        <v/>
      </c>
      <c r="K91" s="1"/>
      <c r="L91" s="1"/>
      <c r="M91" s="1"/>
      <c r="N91" s="1"/>
      <c r="O91" s="1"/>
      <c r="P91" s="1"/>
    </row>
    <row r="92" spans="1:16">
      <c r="A92" s="115"/>
      <c r="B92" s="17"/>
      <c r="C92" s="98" t="s">
        <v>150</v>
      </c>
      <c r="D92" s="6" t="s">
        <v>75</v>
      </c>
      <c r="E92" s="46" t="s">
        <v>59</v>
      </c>
      <c r="F92" s="12">
        <v>1</v>
      </c>
      <c r="G92" s="14"/>
      <c r="H92" s="27">
        <v>3</v>
      </c>
      <c r="I92" s="51"/>
      <c r="J92" s="1"/>
      <c r="K92" s="1"/>
      <c r="L92" s="1"/>
      <c r="M92" s="1"/>
      <c r="N92" s="1"/>
      <c r="O92" s="1"/>
      <c r="P92" s="1"/>
    </row>
    <row r="93" spans="1:16">
      <c r="A93" s="115"/>
      <c r="B93" s="17"/>
      <c r="C93" s="7"/>
      <c r="D93" s="6" t="s">
        <v>65</v>
      </c>
      <c r="E93" s="46" t="s">
        <v>59</v>
      </c>
      <c r="F93" s="12">
        <v>2.5</v>
      </c>
      <c r="G93" s="15"/>
      <c r="H93" s="25">
        <v>1</v>
      </c>
      <c r="I93" s="55"/>
      <c r="J93" s="1"/>
      <c r="K93" s="1"/>
      <c r="L93" s="1"/>
      <c r="M93" s="1"/>
      <c r="N93" s="1"/>
      <c r="O93" s="1"/>
      <c r="P93" s="1"/>
    </row>
    <row r="94" spans="1:16">
      <c r="A94" s="115"/>
      <c r="B94" s="17"/>
      <c r="C94" s="7"/>
      <c r="D94" s="6" t="s">
        <v>67</v>
      </c>
      <c r="E94" s="46" t="s">
        <v>68</v>
      </c>
      <c r="F94" s="12">
        <v>0.5</v>
      </c>
      <c r="G94" s="15"/>
      <c r="H94" s="25">
        <v>3</v>
      </c>
      <c r="I94" s="88"/>
      <c r="J94" s="1"/>
      <c r="K94" s="1"/>
      <c r="L94" s="1"/>
      <c r="M94" s="1"/>
      <c r="N94" s="1"/>
      <c r="O94" s="1"/>
      <c r="P94" s="1"/>
    </row>
    <row r="95" spans="1:16">
      <c r="A95" s="115"/>
      <c r="B95" s="17"/>
      <c r="C95" s="7"/>
      <c r="D95" s="6" t="s">
        <v>116</v>
      </c>
      <c r="E95" s="46" t="s">
        <v>69</v>
      </c>
      <c r="F95" s="12">
        <v>0.5</v>
      </c>
      <c r="G95" s="13">
        <v>6</v>
      </c>
      <c r="H95" s="26">
        <v>4</v>
      </c>
      <c r="I95" s="59"/>
      <c r="J95" t="str">
        <f>IF(I95&gt;6,"Atenção:Pontuação Máxima=6","")</f>
        <v/>
      </c>
      <c r="K95" s="1"/>
      <c r="L95" s="1"/>
      <c r="M95" s="1"/>
      <c r="N95" s="1"/>
      <c r="O95" s="1"/>
      <c r="P95" s="1"/>
    </row>
    <row r="96" spans="1:16">
      <c r="A96" s="116"/>
      <c r="B96" s="17"/>
      <c r="C96" s="68" t="s">
        <v>44</v>
      </c>
      <c r="D96" s="69"/>
      <c r="E96" s="70"/>
      <c r="F96" s="69"/>
      <c r="G96" s="66">
        <f>SUM(G78:G95)</f>
        <v>20</v>
      </c>
      <c r="H96" s="74"/>
      <c r="I96" s="67">
        <f>SUM(I78:I95)</f>
        <v>0</v>
      </c>
      <c r="J96" t="str">
        <f>IF(I96&gt;20,"Atenção:Pontuação Máxima=20","")</f>
        <v/>
      </c>
      <c r="K96" s="1"/>
      <c r="L96" s="1"/>
      <c r="M96" s="1"/>
      <c r="N96" s="1"/>
      <c r="O96" s="1"/>
      <c r="P96" s="1"/>
    </row>
    <row r="97" spans="1:16">
      <c r="A97" s="108" t="s">
        <v>154</v>
      </c>
      <c r="B97" s="109"/>
      <c r="C97" s="109"/>
      <c r="D97" s="109"/>
      <c r="E97" s="109"/>
      <c r="F97" s="109"/>
      <c r="G97" s="109"/>
      <c r="H97" s="109"/>
      <c r="I97" s="110"/>
      <c r="J97" s="1"/>
      <c r="K97" s="1"/>
      <c r="L97" s="1"/>
      <c r="M97" s="1"/>
      <c r="N97" s="1"/>
      <c r="O97" s="1"/>
      <c r="P97" s="1"/>
    </row>
    <row r="98" spans="1:16">
      <c r="A98" s="111"/>
      <c r="B98" s="112"/>
      <c r="C98" s="112"/>
      <c r="D98" s="112"/>
      <c r="E98" s="112"/>
      <c r="F98" s="112"/>
      <c r="G98" s="112"/>
      <c r="H98" s="112"/>
      <c r="I98" s="113"/>
      <c r="J98" s="1"/>
      <c r="K98" s="1"/>
      <c r="L98" s="1"/>
      <c r="M98" s="1"/>
      <c r="N98" s="1"/>
      <c r="O98" s="1"/>
      <c r="P98" s="1"/>
    </row>
    <row r="99" spans="1:16">
      <c r="A99" s="30"/>
      <c r="B99" s="30"/>
      <c r="C99" s="63" t="s">
        <v>70</v>
      </c>
      <c r="D99" s="64"/>
      <c r="E99" s="64"/>
      <c r="F99" s="64"/>
      <c r="G99" s="65">
        <v>100</v>
      </c>
      <c r="H99" s="66"/>
      <c r="I99" s="67">
        <f>(+I42+I73+I96)*2</f>
        <v>0</v>
      </c>
      <c r="K99" s="1"/>
      <c r="L99" s="1"/>
      <c r="M99" s="1"/>
      <c r="N99" s="1"/>
      <c r="O99" s="1"/>
      <c r="P99" s="1"/>
    </row>
    <row r="100" spans="1:16">
      <c r="J100" s="1"/>
      <c r="K100" s="1"/>
      <c r="L100" s="1"/>
      <c r="M100" s="1"/>
      <c r="N100" s="1"/>
      <c r="O100" s="1"/>
      <c r="P100" s="1"/>
    </row>
    <row r="101" spans="1:16">
      <c r="J101" s="1"/>
      <c r="K101" s="1"/>
      <c r="L101" s="1"/>
      <c r="M101" s="1"/>
      <c r="N101" s="1"/>
      <c r="O101" s="1"/>
      <c r="P101" s="1"/>
    </row>
    <row r="102" spans="1:16">
      <c r="J102" s="1"/>
      <c r="K102" s="1"/>
      <c r="L102" s="1"/>
      <c r="M102" s="1"/>
      <c r="N102" s="1"/>
      <c r="O102" s="1"/>
      <c r="P102" s="1"/>
    </row>
    <row r="103" spans="1:16">
      <c r="J103" s="1"/>
      <c r="K103" s="1"/>
      <c r="L103" s="1"/>
      <c r="M103" s="1"/>
      <c r="N103" s="1"/>
      <c r="O103" s="1"/>
      <c r="P103" s="1"/>
    </row>
    <row r="104" spans="1:16">
      <c r="J104" s="1"/>
      <c r="K104" s="1"/>
      <c r="L104" s="1"/>
      <c r="M104" s="1"/>
      <c r="N104" s="1"/>
      <c r="O104" s="1"/>
      <c r="P104" s="1"/>
    </row>
    <row r="105" spans="1:16">
      <c r="J105" s="1"/>
      <c r="K105" s="1"/>
      <c r="L105" s="1"/>
      <c r="M105" s="1"/>
      <c r="N105" s="1"/>
      <c r="O105" s="1"/>
      <c r="P105" s="1"/>
    </row>
    <row r="106" spans="1:16">
      <c r="J106" s="1"/>
      <c r="K106" s="1"/>
      <c r="L106" s="1"/>
      <c r="M106" s="1"/>
      <c r="N106" s="1"/>
      <c r="O106" s="1"/>
      <c r="P106" s="1"/>
    </row>
    <row r="107" spans="1:16">
      <c r="J107" s="1"/>
      <c r="K107" s="1"/>
      <c r="L107" s="1"/>
      <c r="M107" s="1"/>
      <c r="N107" s="1"/>
      <c r="O107" s="1"/>
      <c r="P107" s="1"/>
    </row>
    <row r="108" spans="1:16" s="5" customFormat="1" ht="16.5">
      <c r="H108" s="11"/>
      <c r="I108" s="52"/>
      <c r="J108" s="4"/>
      <c r="K108" s="4"/>
      <c r="L108" s="4"/>
      <c r="M108" s="4"/>
      <c r="N108" s="4"/>
      <c r="O108" s="4"/>
      <c r="P108" s="4"/>
    </row>
    <row r="109" spans="1:16">
      <c r="J109" s="1"/>
      <c r="K109" s="1"/>
      <c r="L109" s="1"/>
      <c r="M109" s="1"/>
      <c r="N109" s="1"/>
      <c r="O109" s="1"/>
      <c r="P109" s="1"/>
    </row>
    <row r="110" spans="1:16">
      <c r="J110" s="1"/>
      <c r="K110" s="1"/>
      <c r="L110" s="1"/>
      <c r="M110" s="1"/>
      <c r="N110" s="1"/>
      <c r="O110" s="1"/>
      <c r="P110" s="1"/>
    </row>
    <row r="111" spans="1:16">
      <c r="K111" s="1"/>
      <c r="L111" s="1"/>
      <c r="M111" s="1"/>
      <c r="N111" s="1"/>
      <c r="O111" s="1"/>
      <c r="P111" s="1"/>
    </row>
    <row r="112" spans="1:16" s="1" customFormat="1" ht="13.5">
      <c r="H112" s="11"/>
      <c r="I112" s="52"/>
    </row>
    <row r="113" spans="10:16">
      <c r="J113" s="1"/>
      <c r="K113" s="1"/>
      <c r="L113" s="1"/>
      <c r="M113" s="1"/>
      <c r="N113" s="1"/>
      <c r="O113" s="1"/>
      <c r="P113" s="1"/>
    </row>
    <row r="114" spans="10:16">
      <c r="J114" s="1"/>
      <c r="K114" s="1"/>
      <c r="L114" s="1"/>
      <c r="M114" s="1"/>
      <c r="N114" s="1"/>
      <c r="O114" s="1"/>
      <c r="P114" s="1"/>
    </row>
    <row r="115" spans="10:16">
      <c r="J115" s="1"/>
      <c r="K115" s="1"/>
      <c r="L115" s="1"/>
      <c r="M115" s="1"/>
      <c r="N115" s="1"/>
      <c r="O115" s="1"/>
      <c r="P115" s="1"/>
    </row>
    <row r="116" spans="10:16">
      <c r="J116" s="1"/>
      <c r="K116" s="1"/>
      <c r="L116" s="1"/>
      <c r="M116" s="1"/>
      <c r="N116" s="1"/>
      <c r="O116" s="1"/>
      <c r="P116" s="1"/>
    </row>
    <row r="117" spans="10:16">
      <c r="J117" s="1"/>
      <c r="K117" s="1"/>
      <c r="L117" s="1"/>
      <c r="M117" s="1"/>
      <c r="N117" s="1"/>
      <c r="O117" s="1"/>
      <c r="P117" s="1"/>
    </row>
    <row r="118" spans="10:16">
      <c r="J118" s="1"/>
      <c r="K118" s="1"/>
      <c r="L118" s="1"/>
      <c r="M118" s="1"/>
      <c r="N118" s="1"/>
      <c r="O118" s="1"/>
      <c r="P118" s="1"/>
    </row>
    <row r="119" spans="10:16">
      <c r="J119" s="1"/>
      <c r="K119" s="1"/>
      <c r="L119" s="1"/>
      <c r="M119" s="1"/>
      <c r="N119" s="1"/>
      <c r="O119" s="1"/>
      <c r="P119" s="1"/>
    </row>
    <row r="120" spans="10:16">
      <c r="J120" s="1"/>
      <c r="K120" s="1"/>
      <c r="L120" s="1"/>
      <c r="M120" s="1"/>
      <c r="N120" s="1"/>
      <c r="O120" s="1"/>
      <c r="P120" s="1"/>
    </row>
    <row r="121" spans="10:16">
      <c r="J121" s="1"/>
      <c r="K121" s="1"/>
      <c r="L121" s="1"/>
      <c r="M121" s="1"/>
      <c r="N121" s="1"/>
      <c r="O121" s="1"/>
      <c r="P121" s="1"/>
    </row>
    <row r="122" spans="10:16">
      <c r="J122" s="1"/>
      <c r="K122" s="1"/>
      <c r="L122" s="1"/>
      <c r="M122" s="1"/>
      <c r="N122" s="1"/>
      <c r="O122" s="1"/>
      <c r="P122" s="1"/>
    </row>
    <row r="123" spans="10:16">
      <c r="J123" s="1"/>
      <c r="K123" s="1"/>
      <c r="L123" s="1"/>
      <c r="M123" s="1"/>
      <c r="N123" s="1"/>
      <c r="O123" s="1"/>
      <c r="P123" s="1"/>
    </row>
    <row r="124" spans="10:16">
      <c r="J124" s="1"/>
      <c r="K124" s="1"/>
      <c r="L124" s="1"/>
      <c r="M124" s="1"/>
      <c r="N124" s="1"/>
      <c r="O124" s="1"/>
      <c r="P124" s="1"/>
    </row>
    <row r="125" spans="10:16">
      <c r="J125" s="1"/>
      <c r="K125" s="1"/>
      <c r="L125" s="1"/>
      <c r="M125" s="1"/>
      <c r="N125" s="1"/>
      <c r="O125" s="1"/>
      <c r="P125" s="1"/>
    </row>
    <row r="126" spans="10:16">
      <c r="J126" s="1"/>
      <c r="K126" s="1"/>
      <c r="L126" s="1"/>
      <c r="M126" s="1"/>
      <c r="N126" s="1"/>
      <c r="O126" s="1"/>
      <c r="P126" s="1"/>
    </row>
    <row r="127" spans="10:16">
      <c r="J127" s="1"/>
      <c r="K127" s="1"/>
      <c r="L127" s="1"/>
      <c r="M127" s="1"/>
      <c r="N127" s="1"/>
      <c r="O127" s="1"/>
      <c r="P127" s="1"/>
    </row>
    <row r="128" spans="10:16">
      <c r="J128" s="1"/>
      <c r="K128" s="1"/>
      <c r="L128" s="1"/>
      <c r="M128" s="1"/>
      <c r="N128" s="1"/>
      <c r="O128" s="1"/>
      <c r="P128" s="1"/>
    </row>
    <row r="129" spans="3:16">
      <c r="J129" s="1"/>
      <c r="K129" s="1"/>
      <c r="L129" s="1"/>
      <c r="M129" s="1"/>
      <c r="N129" s="1"/>
      <c r="O129" s="1"/>
      <c r="P129" s="1"/>
    </row>
    <row r="130" spans="3:16">
      <c r="J130" s="1"/>
      <c r="K130" s="1"/>
      <c r="L130" s="1"/>
      <c r="M130" s="1"/>
      <c r="N130" s="1"/>
      <c r="O130" s="1"/>
      <c r="P130" s="1"/>
    </row>
    <row r="131" spans="3:16">
      <c r="J131" s="1"/>
      <c r="K131" s="1"/>
      <c r="L131" s="1"/>
      <c r="M131" s="1"/>
      <c r="N131" s="1"/>
      <c r="O131" s="1"/>
      <c r="P131" s="1"/>
    </row>
    <row r="132" spans="3:16">
      <c r="J132" s="1"/>
      <c r="K132" s="1"/>
      <c r="L132" s="1"/>
      <c r="M132" s="1"/>
      <c r="N132" s="1"/>
      <c r="O132" s="1"/>
      <c r="P132" s="1"/>
    </row>
    <row r="133" spans="3:16">
      <c r="C133" s="3"/>
      <c r="D133" s="3"/>
      <c r="E133" s="3"/>
      <c r="F133" s="3"/>
      <c r="G133" s="3"/>
      <c r="J133" s="1"/>
      <c r="K133" s="1"/>
      <c r="L133" s="1"/>
      <c r="M133" s="1"/>
      <c r="N133" s="1"/>
      <c r="O133" s="1"/>
      <c r="P133" s="1"/>
    </row>
    <row r="134" spans="3:16">
      <c r="J134" s="1"/>
      <c r="K134" s="1"/>
      <c r="L134" s="1"/>
      <c r="M134" s="1"/>
      <c r="N134" s="1"/>
      <c r="O134" s="1"/>
      <c r="P134" s="1"/>
    </row>
    <row r="135" spans="3:16">
      <c r="J135" s="1"/>
      <c r="K135" s="1"/>
      <c r="L135" s="1"/>
      <c r="M135" s="1"/>
      <c r="N135" s="1"/>
      <c r="O135" s="1"/>
      <c r="P135" s="1"/>
    </row>
    <row r="136" spans="3:16">
      <c r="J136" s="1"/>
      <c r="K136" s="1"/>
      <c r="L136" s="1"/>
      <c r="M136" s="1"/>
      <c r="N136" s="1"/>
      <c r="O136" s="1"/>
      <c r="P136" s="1"/>
    </row>
    <row r="137" spans="3:16">
      <c r="J137" s="1"/>
      <c r="K137" s="1"/>
      <c r="L137" s="1"/>
      <c r="M137" s="1"/>
      <c r="N137" s="1"/>
      <c r="O137" s="1"/>
      <c r="P137" s="1"/>
    </row>
    <row r="138" spans="3:16">
      <c r="J138" s="1"/>
      <c r="K138" s="1"/>
      <c r="L138" s="1"/>
      <c r="M138" s="1"/>
      <c r="N138" s="1"/>
      <c r="O138" s="1"/>
      <c r="P138" s="1"/>
    </row>
    <row r="139" spans="3:16">
      <c r="J139" s="1"/>
      <c r="K139" s="1"/>
      <c r="L139" s="1"/>
      <c r="M139" s="1"/>
      <c r="N139" s="1"/>
      <c r="O139" s="1"/>
      <c r="P139" s="1"/>
    </row>
    <row r="140" spans="3:16">
      <c r="J140" s="1"/>
      <c r="K140" s="1"/>
      <c r="L140" s="1"/>
      <c r="M140" s="1"/>
      <c r="N140" s="1"/>
      <c r="O140" s="1"/>
      <c r="P140" s="1"/>
    </row>
    <row r="141" spans="3:16">
      <c r="J141" s="1"/>
      <c r="K141" s="1"/>
      <c r="L141" s="1"/>
      <c r="M141" s="1"/>
      <c r="N141" s="1"/>
      <c r="O141" s="1"/>
      <c r="P141" s="1"/>
    </row>
    <row r="142" spans="3:16">
      <c r="J142" s="1"/>
      <c r="K142" s="1"/>
      <c r="L142" s="1"/>
      <c r="M142" s="1"/>
      <c r="N142" s="1"/>
      <c r="O142" s="1"/>
      <c r="P142" s="1"/>
    </row>
    <row r="143" spans="3:16">
      <c r="J143" s="1"/>
      <c r="K143" s="1"/>
      <c r="L143" s="1"/>
      <c r="M143" s="1"/>
      <c r="N143" s="1"/>
      <c r="O143" s="1"/>
      <c r="P143" s="1"/>
    </row>
    <row r="144" spans="3:16">
      <c r="J144" s="1"/>
      <c r="K144" s="1"/>
      <c r="L144" s="1"/>
      <c r="M144" s="1"/>
      <c r="N144" s="1"/>
      <c r="O144" s="1"/>
      <c r="P144" s="1"/>
    </row>
    <row r="145" spans="10:16">
      <c r="J145" s="1"/>
      <c r="K145" s="1"/>
      <c r="L145" s="1"/>
      <c r="M145" s="1"/>
      <c r="N145" s="1"/>
      <c r="O145" s="1"/>
      <c r="P145" s="1"/>
    </row>
    <row r="146" spans="10:16">
      <c r="J146" s="1"/>
      <c r="K146" s="1"/>
      <c r="L146" s="1"/>
      <c r="M146" s="1"/>
      <c r="N146" s="1"/>
      <c r="O146" s="1"/>
      <c r="P146" s="1"/>
    </row>
    <row r="147" spans="10:16">
      <c r="J147" s="1"/>
      <c r="K147" s="1"/>
      <c r="L147" s="1"/>
      <c r="M147" s="1"/>
      <c r="N147" s="1"/>
      <c r="O147" s="1"/>
      <c r="P147" s="1"/>
    </row>
    <row r="148" spans="10:16">
      <c r="J148" s="1"/>
      <c r="K148" s="1"/>
      <c r="L148" s="1"/>
      <c r="M148" s="1"/>
      <c r="N148" s="1"/>
      <c r="O148" s="1"/>
      <c r="P148" s="1"/>
    </row>
    <row r="149" spans="10:16">
      <c r="J149" s="1"/>
      <c r="K149" s="1"/>
      <c r="L149" s="1"/>
      <c r="M149" s="1"/>
      <c r="N149" s="1"/>
      <c r="O149" s="1"/>
      <c r="P149" s="1"/>
    </row>
    <row r="150" spans="10:16">
      <c r="J150" s="1"/>
      <c r="K150" s="1"/>
      <c r="L150" s="1"/>
      <c r="M150" s="1"/>
      <c r="N150" s="1"/>
      <c r="O150" s="1"/>
      <c r="P150" s="1"/>
    </row>
    <row r="151" spans="10:16">
      <c r="J151" s="1"/>
      <c r="K151" s="1"/>
      <c r="L151" s="1"/>
      <c r="M151" s="1"/>
      <c r="N151" s="1"/>
      <c r="O151" s="1"/>
      <c r="P151" s="1"/>
    </row>
    <row r="152" spans="10:16">
      <c r="J152" s="1"/>
      <c r="K152" s="1"/>
      <c r="L152" s="1"/>
      <c r="M152" s="1"/>
      <c r="N152" s="1"/>
      <c r="O152" s="1"/>
      <c r="P152" s="1"/>
    </row>
    <row r="153" spans="10:16">
      <c r="J153" s="1"/>
      <c r="K153" s="1"/>
      <c r="L153" s="1"/>
      <c r="M153" s="1"/>
      <c r="N153" s="1"/>
      <c r="O153" s="1"/>
      <c r="P153" s="1"/>
    </row>
    <row r="154" spans="10:16">
      <c r="J154" s="1"/>
      <c r="K154" s="1"/>
      <c r="L154" s="1"/>
      <c r="M154" s="1"/>
      <c r="N154" s="1"/>
      <c r="O154" s="1"/>
      <c r="P154" s="1"/>
    </row>
    <row r="155" spans="10:16">
      <c r="J155" s="1"/>
      <c r="K155" s="1"/>
      <c r="L155" s="1"/>
      <c r="M155" s="1"/>
      <c r="N155" s="1"/>
      <c r="O155" s="1"/>
      <c r="P155" s="1"/>
    </row>
    <row r="156" spans="10:16">
      <c r="J156" s="1"/>
      <c r="K156" s="1"/>
      <c r="L156" s="1"/>
      <c r="M156" s="1"/>
      <c r="N156" s="1"/>
      <c r="O156" s="1"/>
      <c r="P156" s="1"/>
    </row>
    <row r="157" spans="10:16">
      <c r="J157" s="1"/>
      <c r="K157" s="1"/>
      <c r="L157" s="1"/>
      <c r="M157" s="1"/>
      <c r="N157" s="1"/>
      <c r="O157" s="1"/>
      <c r="P157" s="1"/>
    </row>
    <row r="158" spans="10:16">
      <c r="J158" s="1"/>
      <c r="K158" s="1"/>
      <c r="L158" s="1"/>
      <c r="M158" s="1"/>
      <c r="N158" s="1"/>
      <c r="O158" s="1"/>
      <c r="P158" s="1"/>
    </row>
    <row r="159" spans="10:16">
      <c r="J159" s="1"/>
      <c r="K159" s="1"/>
      <c r="L159" s="1"/>
      <c r="M159" s="1"/>
      <c r="N159" s="1"/>
      <c r="O159" s="1"/>
      <c r="P159" s="1"/>
    </row>
    <row r="160" spans="10:16">
      <c r="J160" s="1"/>
      <c r="K160" s="1"/>
      <c r="L160" s="1"/>
      <c r="M160" s="1"/>
      <c r="N160" s="1"/>
      <c r="O160" s="1"/>
      <c r="P160" s="1"/>
    </row>
    <row r="161" spans="3:16">
      <c r="J161" s="1"/>
      <c r="K161" s="1"/>
      <c r="L161" s="1"/>
      <c r="M161" s="1"/>
      <c r="N161" s="1"/>
      <c r="O161" s="1"/>
      <c r="P161" s="1"/>
    </row>
    <row r="162" spans="3:16">
      <c r="C162" s="3"/>
      <c r="D162" s="3"/>
      <c r="E162" s="3"/>
      <c r="F162" s="3"/>
      <c r="G162" s="3"/>
      <c r="J162" s="1"/>
      <c r="K162" s="1"/>
      <c r="L162" s="1"/>
      <c r="M162" s="1"/>
      <c r="N162" s="1"/>
      <c r="O162" s="1"/>
      <c r="P162" s="1"/>
    </row>
    <row r="163" spans="3:16">
      <c r="C163" s="3"/>
      <c r="D163" s="3"/>
      <c r="E163" s="3"/>
      <c r="F163" s="3"/>
      <c r="G163" s="3"/>
      <c r="J163" s="1"/>
      <c r="K163" s="1"/>
      <c r="L163" s="1"/>
      <c r="M163" s="1"/>
      <c r="N163" s="1"/>
      <c r="O163" s="1"/>
      <c r="P163" s="1"/>
    </row>
    <row r="164" spans="3:16">
      <c r="C164" s="3"/>
      <c r="D164" s="3"/>
      <c r="E164" s="3"/>
      <c r="F164" s="3"/>
      <c r="G164" s="3"/>
      <c r="J164" s="1"/>
      <c r="K164" s="1"/>
      <c r="L164" s="1"/>
      <c r="M164" s="1"/>
      <c r="N164" s="1"/>
      <c r="O164" s="1"/>
      <c r="P164" s="1"/>
    </row>
    <row r="165" spans="3:16">
      <c r="C165" s="3"/>
      <c r="D165" s="3"/>
      <c r="E165" s="3"/>
      <c r="F165" s="3"/>
      <c r="G165" s="3"/>
      <c r="J165" s="1"/>
      <c r="K165" s="1"/>
      <c r="L165" s="1"/>
      <c r="M165" s="1"/>
      <c r="N165" s="1"/>
      <c r="O165" s="1"/>
      <c r="P165" s="1"/>
    </row>
    <row r="166" spans="3:16">
      <c r="C166" s="3"/>
      <c r="D166" s="3"/>
      <c r="E166" s="3"/>
      <c r="F166" s="3"/>
      <c r="G166" s="3"/>
      <c r="J166" s="1"/>
      <c r="K166" s="1"/>
      <c r="L166" s="1"/>
      <c r="M166" s="1"/>
      <c r="N166" s="1"/>
      <c r="O166" s="1"/>
      <c r="P166" s="1"/>
    </row>
    <row r="167" spans="3:16">
      <c r="C167" s="3"/>
      <c r="D167" s="3"/>
      <c r="E167" s="3"/>
      <c r="F167" s="3"/>
      <c r="G167" s="3"/>
      <c r="J167" s="1"/>
      <c r="K167" s="1"/>
      <c r="L167" s="1"/>
      <c r="M167" s="1"/>
      <c r="N167" s="1"/>
      <c r="O167" s="1"/>
      <c r="P167" s="1"/>
    </row>
    <row r="168" spans="3:16">
      <c r="C168" s="3"/>
      <c r="D168" s="3"/>
      <c r="E168" s="3"/>
      <c r="F168" s="3"/>
      <c r="G168" s="3"/>
      <c r="J168" s="1"/>
      <c r="K168" s="1"/>
      <c r="L168" s="1"/>
      <c r="M168" s="1"/>
      <c r="N168" s="1"/>
      <c r="O168" s="1"/>
      <c r="P168" s="1"/>
    </row>
    <row r="169" spans="3:16">
      <c r="C169" s="3"/>
      <c r="D169" s="3"/>
      <c r="E169" s="3"/>
      <c r="F169" s="3"/>
      <c r="G169" s="3"/>
      <c r="J169" s="1"/>
      <c r="K169" s="1"/>
      <c r="L169" s="1"/>
      <c r="M169" s="1"/>
      <c r="N169" s="1"/>
      <c r="O169" s="1"/>
      <c r="P169" s="1"/>
    </row>
    <row r="170" spans="3:16">
      <c r="C170" s="3"/>
      <c r="D170" s="3"/>
      <c r="E170" s="3"/>
      <c r="F170" s="3"/>
      <c r="G170" s="3"/>
      <c r="J170" s="1"/>
      <c r="K170" s="1"/>
      <c r="L170" s="1"/>
      <c r="M170" s="1"/>
      <c r="N170" s="1"/>
      <c r="O170" s="1"/>
      <c r="P170" s="1"/>
    </row>
    <row r="171" spans="3:16">
      <c r="C171" s="3"/>
      <c r="D171" s="3"/>
      <c r="E171" s="3"/>
      <c r="F171" s="3"/>
      <c r="G171" s="3"/>
      <c r="J171" s="1"/>
      <c r="K171" s="1"/>
      <c r="L171" s="1"/>
      <c r="M171" s="1"/>
      <c r="N171" s="1"/>
      <c r="O171" s="1"/>
      <c r="P171" s="1"/>
    </row>
    <row r="172" spans="3:16">
      <c r="C172" s="3"/>
      <c r="D172" s="3"/>
      <c r="E172" s="3"/>
      <c r="F172" s="3"/>
      <c r="G172" s="3"/>
      <c r="J172" s="1"/>
      <c r="K172" s="1"/>
      <c r="L172" s="1"/>
      <c r="M172" s="1"/>
      <c r="N172" s="1"/>
      <c r="O172" s="1"/>
      <c r="P172" s="1"/>
    </row>
    <row r="173" spans="3:16">
      <c r="C173" s="3"/>
      <c r="D173" s="3"/>
      <c r="E173" s="3"/>
      <c r="F173" s="3"/>
      <c r="G173" s="3"/>
      <c r="J173" s="1"/>
      <c r="K173" s="1"/>
      <c r="L173" s="1"/>
      <c r="M173" s="1"/>
      <c r="N173" s="1"/>
      <c r="O173" s="1"/>
      <c r="P173" s="1"/>
    </row>
    <row r="174" spans="3:16">
      <c r="C174" s="3"/>
      <c r="D174" s="3"/>
      <c r="E174" s="3"/>
      <c r="F174" s="3"/>
      <c r="G174" s="3"/>
      <c r="J174" s="1"/>
      <c r="K174" s="1"/>
      <c r="L174" s="1"/>
      <c r="M174" s="1"/>
      <c r="N174" s="1"/>
      <c r="O174" s="1"/>
      <c r="P174" s="1"/>
    </row>
    <row r="175" spans="3:16">
      <c r="C175" s="3"/>
      <c r="D175" s="3"/>
      <c r="E175" s="3"/>
      <c r="F175" s="3"/>
      <c r="G175" s="3"/>
      <c r="J175" s="1"/>
      <c r="K175" s="1"/>
      <c r="L175" s="1"/>
      <c r="M175" s="1"/>
      <c r="N175" s="1"/>
      <c r="O175" s="1"/>
      <c r="P175" s="1"/>
    </row>
    <row r="176" spans="3:16">
      <c r="C176" s="3"/>
      <c r="D176" s="3"/>
      <c r="E176" s="3"/>
      <c r="F176" s="3"/>
      <c r="G176" s="3"/>
      <c r="J176" s="1"/>
      <c r="K176" s="1"/>
      <c r="L176" s="1"/>
      <c r="M176" s="1"/>
      <c r="N176" s="1"/>
      <c r="O176" s="1"/>
      <c r="P176" s="1"/>
    </row>
    <row r="177" spans="3:16">
      <c r="C177" s="3"/>
      <c r="D177" s="3"/>
      <c r="E177" s="3"/>
      <c r="F177" s="3"/>
      <c r="G177" s="3"/>
      <c r="J177" s="1"/>
      <c r="K177" s="1"/>
      <c r="L177" s="1"/>
      <c r="M177" s="1"/>
      <c r="N177" s="1"/>
      <c r="O177" s="1"/>
      <c r="P177" s="1"/>
    </row>
    <row r="178" spans="3:16">
      <c r="C178" s="3"/>
      <c r="D178" s="3"/>
      <c r="E178" s="3"/>
      <c r="F178" s="3"/>
      <c r="G178" s="3"/>
      <c r="J178" s="1"/>
      <c r="K178" s="1"/>
      <c r="L178" s="1"/>
      <c r="M178" s="1"/>
      <c r="N178" s="1"/>
      <c r="O178" s="1"/>
      <c r="P178" s="1"/>
    </row>
    <row r="179" spans="3:16">
      <c r="C179" s="3"/>
      <c r="D179" s="3"/>
      <c r="E179" s="3"/>
      <c r="F179" s="3"/>
      <c r="G179" s="3"/>
      <c r="J179" s="1"/>
      <c r="K179" s="1"/>
      <c r="L179" s="1"/>
      <c r="M179" s="1"/>
      <c r="N179" s="1"/>
      <c r="O179" s="1"/>
      <c r="P179" s="1"/>
    </row>
    <row r="180" spans="3:16">
      <c r="C180" s="3"/>
      <c r="D180" s="3"/>
      <c r="E180" s="3"/>
      <c r="F180" s="3"/>
      <c r="G180" s="3"/>
      <c r="J180" s="1"/>
      <c r="K180" s="1"/>
      <c r="L180" s="1"/>
      <c r="M180" s="1"/>
      <c r="N180" s="1"/>
      <c r="O180" s="1"/>
      <c r="P180" s="1"/>
    </row>
    <row r="181" spans="3:16">
      <c r="C181" s="3"/>
      <c r="D181" s="3"/>
      <c r="E181" s="3"/>
      <c r="F181" s="3"/>
      <c r="G181" s="3"/>
      <c r="J181" s="1"/>
      <c r="K181" s="1"/>
      <c r="L181" s="1"/>
      <c r="M181" s="1"/>
      <c r="N181" s="1"/>
      <c r="O181" s="1"/>
      <c r="P181" s="1"/>
    </row>
    <row r="182" spans="3:16">
      <c r="C182" s="3"/>
      <c r="D182" s="3"/>
      <c r="E182" s="3"/>
      <c r="F182" s="3"/>
      <c r="G182" s="3"/>
      <c r="J182" s="1"/>
      <c r="K182" s="1"/>
      <c r="L182" s="1"/>
      <c r="M182" s="1"/>
      <c r="N182" s="1"/>
      <c r="O182" s="1"/>
      <c r="P182" s="1"/>
    </row>
    <row r="183" spans="3:16"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3:16"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3:16"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3:16"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3:16"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3:16"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3:16"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3:16"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3:16"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3:16"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3:16"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3:16"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3:16"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3:16"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3:16"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3:16"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3:16"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3:16"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3:16"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3:16"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3:16"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3:16"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3:16"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3:16"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3:16"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3:16"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3:16"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3:16"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3:16"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3:16"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3:16"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3:16"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3:16"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3:16"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3:16"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3:16"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3:16"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3:16"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3:16"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3:16"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3:16"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3:16"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3:16"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3:16"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3:16"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3:16"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3:16"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3:16"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3:16"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3:16"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3:16"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3:16"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3:16"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3:16"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3:16"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3:16"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3:16"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3:16"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3:16"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3:16"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3:16"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3:16"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3:16"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3:16"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3:16"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3:16"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3:16"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3:16"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3:16"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3:16"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3:16"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3:16"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3:16"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3:16"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3:16"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3:16"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3:16"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3:16"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3:16"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3:16"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3:16"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3:16"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3:16"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3:16"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3:16"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3:16"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3:16"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3:16"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3:16"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3:16"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3:16"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3:16"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3:16"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3:16"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3:16"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3:16"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3:16"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3:16"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3:16"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3:16"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3:16"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3:16"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3:16"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3:16"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3:16"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3:16"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3:16"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3:16"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3:16"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3:16"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3:16"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3:16"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3:16"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3:16"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3:16"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3:16"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3:16"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3:16"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3:16"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3:16"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3:16"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3:16"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3:16"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3:16"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3:16"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3:16"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3:16"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3:16"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3:16"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3:16"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3:16"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3:16"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3:16"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3:16"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3:16"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3:16"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3:16"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3:16"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3:16"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3:16"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3:16"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3:16"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3:16"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3:16"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3:16"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3:16"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3:16"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3:16"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3:16"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3:16"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3:16"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3:16"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3:16"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3:16"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3:16"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3:16"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3:16"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3:16"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3:16"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3:16"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3:16"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3:16"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3:16"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3:16"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3:16"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3:16"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3:16"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3:16"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3:16"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3:16"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3:16"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3:16"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3:16"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3:16"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3:16"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3:16"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3:16"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3:16"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3:16"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3:16"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3:16"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3:16"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3:16"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3:16"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3:16"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3:16"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3:16"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3:16"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3:16"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3:16"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3:16"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3:16"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3:16"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3:16"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3:16"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3:16"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3:16"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3:16"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3:16"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3:16"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3:16"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3:16"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3:16"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3:16"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3:16"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3:16"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3:16"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3:16"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3:16"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3:16"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3:16"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3:16"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3:16"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3:16"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3:16"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3:16"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3:16"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3:16"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3:16"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3:16"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3:16"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3:16"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3:16"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3:16"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3:16"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3:16"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3:16"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3:16"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3:16"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3:16"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3:16"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3:16"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3:16"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3:16"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3:16"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3:16"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3:16"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3:16"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3:16"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3:16"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3:16"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3:16"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3:16"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3:16"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3:16"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3:16"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3:16"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3:16"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3:16"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3:16"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3:16"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3:16"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3:16"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3:16"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3:16"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3:16"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3:16"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3:16"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3:16"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3:16"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3:16"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3:16"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3:16"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3:16"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3:16"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3:16"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3:16"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3:16"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3:16"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3:16"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3:16"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3:16"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3:16"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3:16"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3:16"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3:16"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3:16"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3:16"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3:16"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3:16"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3:16"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3:16"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3:16"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3:16"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3:16"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3:16"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3:16"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3:16"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3:16"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3:16"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3:16"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3:16"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3:16"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3:16"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3:16"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3:16"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3:16"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3:16"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3:16"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3:16"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3:16"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3:16"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3:16"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3:16"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3:16"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3:16"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3:16"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3:16"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3:16"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3:16"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3:16"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3:16"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3:16"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3:16"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3:16"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3:16"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3:16"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3:16"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3:16"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3:16"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3:16"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3:16"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3:16"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3:16"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3:16"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3:16"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3:16"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3:16"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3:16"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3:16"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3:16"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3:16"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3:16"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3:16"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3:16"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3:16"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3:16"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3:16"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3:16"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3:16"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3:16"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3:16"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3:16"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3:16"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3:16"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3:16"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3:16"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3:16"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3:16"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3:16"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3:16"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3:16"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3:16"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3:16"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3:16"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3:16"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3:16"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3:16"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3:16"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3:16"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3:16"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3:16"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3:16"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3:16"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3:16"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3:16"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3:16"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3:16"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3:16"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3:16"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3:16"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3:16"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3:16"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3:16"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3:16"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3:16"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3:16"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3:16"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3:16"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3:16"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3:16"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3:16"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3:16"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3:16"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3:16"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3:16"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3:16"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3:16"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3:16"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3:16"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3:16"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3:16"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3:16"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3:16"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3:16"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3:16"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3:16"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3:16"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3:16"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3:16"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3:16"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3:16"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3:16"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3:16"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3:16"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3:16"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3:16"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3:16"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3:16"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3:16"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3:16"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3:16"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3:16"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3:16"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3:16"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3:16"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3:16"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3:16"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3:16"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3:16"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3:16"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3:16">
      <c r="C604" s="2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</sheetData>
  <mergeCells count="10">
    <mergeCell ref="A97:I97"/>
    <mergeCell ref="A98:I98"/>
    <mergeCell ref="A3:A42"/>
    <mergeCell ref="A44:H44"/>
    <mergeCell ref="A1:H1"/>
    <mergeCell ref="A75:H75"/>
    <mergeCell ref="A46:A73"/>
    <mergeCell ref="A78:A96"/>
    <mergeCell ref="I3:I8"/>
    <mergeCell ref="I47:I49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&amp;CAVALIAÇÃO DO DESEMPENHO DO PESSOAL DOCENTE DA ESHTE - ANEXO II - 2004-2007 / 2008-2010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fmoreira</dc:creator>
  <cp:lastModifiedBy>Miguel Torres Marques</cp:lastModifiedBy>
  <cp:lastPrinted>2010-07-27T10:52:05Z</cp:lastPrinted>
  <dcterms:created xsi:type="dcterms:W3CDTF">2010-04-06T10:01:44Z</dcterms:created>
  <dcterms:modified xsi:type="dcterms:W3CDTF">2010-09-21T14:18:55Z</dcterms:modified>
</cp:coreProperties>
</file>